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7.xml" ContentType="application/vnd.openxmlformats-officedocument.drawing+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10.xml" ContentType="application/vnd.openxmlformats-officedocument.drawing+xml"/>
  <Override PartName="/xl/comments16.xml" ContentType="application/vnd.openxmlformats-officedocument.spreadsheetml.comments+xml"/>
  <Override PartName="/xl/drawings/drawing11.xml" ContentType="application/vnd.openxmlformats-officedocument.drawing+xml"/>
  <Override PartName="/xl/comments17.xml" ContentType="application/vnd.openxmlformats-officedocument.spreadsheetml.comments+xml"/>
  <Override PartName="/xl/drawings/drawing12.xml" ContentType="application/vnd.openxmlformats-officedocument.drawing+xml"/>
  <Override PartName="/xl/comments18.xml" ContentType="application/vnd.openxmlformats-officedocument.spreadsheetml.comments+xml"/>
  <Override PartName="/xl/drawings/drawing13.xml" ContentType="application/vnd.openxmlformats-officedocument.drawing+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mc:AlternateContent xmlns:mc="http://schemas.openxmlformats.org/markup-compatibility/2006">
    <mc:Choice Requires="x15">
      <x15ac:absPath xmlns:x15ac="http://schemas.microsoft.com/office/spreadsheetml/2010/11/ac" url="https://hmbw1.canon.jp/docs/User/HP更新差替え書式_20260331/"/>
    </mc:Choice>
  </mc:AlternateContent>
  <xr:revisionPtr revIDLastSave="0" documentId="13_ncr:40000001_{0AE323B3-5855-4789-8CB1-C7F90F72DD9A}" xr6:coauthVersionLast="47" xr6:coauthVersionMax="47" xr10:uidLastSave="{00000000-0000-0000-0000-000000000000}"/>
  <bookViews>
    <workbookView xWindow="-108" yWindow="-108" windowWidth="23256" windowHeight="12456" xr2:uid="{00000000-000D-0000-FFFF-FFFF00000000}"/>
  </bookViews>
  <sheets>
    <sheet name="必要書類等について" sheetId="1" r:id="rId1"/>
    <sheet name="第一面" sheetId="2" r:id="rId2"/>
    <sheet name="第二面" sheetId="3" r:id="rId3"/>
    <sheet name="第三面" sheetId="4" r:id="rId4"/>
    <sheet name="第三面 (従たる事務所用)" sheetId="18" r:id="rId5"/>
    <sheet name="第四面" sheetId="5" r:id="rId6"/>
    <sheet name="第四面（従たる事務所用）" sheetId="19" r:id="rId7"/>
    <sheet name="第五面" sheetId="6" r:id="rId8"/>
    <sheet name="添付書類（１）（第一面）" sheetId="7" r:id="rId9"/>
    <sheet name="添付書類（１）（第二面）" sheetId="8" r:id="rId10"/>
    <sheet name="添付書類（２）" sheetId="9" r:id="rId11"/>
    <sheet name="添付書類（４）" sheetId="10" r:id="rId12"/>
    <sheet name="添付書類（６）（第一面）・（第二面）" sheetId="11" r:id="rId13"/>
    <sheet name="添付書類（3）代表者等 " sheetId="27" r:id="rId14"/>
    <sheet name="添付書類（8）専任取引士等" sheetId="29" r:id="rId15"/>
    <sheet name="添付書類（９）" sheetId="28" r:id="rId16"/>
    <sheet name="添付書類（７）" sheetId="12" r:id="rId17"/>
    <sheet name="添付書類（５）" sheetId="14" r:id="rId18"/>
    <sheet name="添付書類（10）" sheetId="15" r:id="rId19"/>
    <sheet name="添付書類（10）従たる事務所用" sheetId="20" r:id="rId20"/>
    <sheet name="案内図・写真（主たる事務所） " sheetId="25" r:id="rId21"/>
    <sheet name="案内図・写真（従たる事務所） " sheetId="26" r:id="rId22"/>
    <sheet name="理由書（新規・法人）" sheetId="23" r:id="rId23"/>
  </sheets>
  <definedNames>
    <definedName name="_xlnm.Print_Area" localSheetId="4">'第三面 (従たる事務所用)'!$A$1:$AE$51</definedName>
    <definedName name="_xlnm.Print_Area" localSheetId="6">'第四面（従たる事務所用）'!$A$1:$AE$52</definedName>
    <definedName name="_xlnm.Print_Area" localSheetId="8">'添付書類（１）（第一面）'!$A$1:$AQ$42</definedName>
    <definedName name="_xlnm.Print_Area" localSheetId="9">'添付書類（１）（第二面）'!$A$1:$AM$37</definedName>
    <definedName name="_xlnm.Print_Area" localSheetId="18">'添付書類（10）'!$A$1:$AJ$42</definedName>
    <definedName name="_xlnm.Print_Area" localSheetId="19">'添付書類（10）従たる事務所用'!$A$1:$AH$43</definedName>
    <definedName name="_xlnm.Print_Area" localSheetId="10">'添付書類（２）'!$A$1:$AD$29</definedName>
    <definedName name="_xlnm.Print_Area" localSheetId="13">'添付書類（3）代表者等 '!$A$1:$X$33</definedName>
    <definedName name="_xlnm.Print_Area" localSheetId="11">'添付書類（４）'!$A$1:$Q$26</definedName>
    <definedName name="_xlnm.Print_Area" localSheetId="17">'添付書類（５）'!$A$1:$P$28</definedName>
    <definedName name="_xlnm.Print_Area" localSheetId="12">'添付書類（６）（第一面）・（第二面）'!$A$1:$AE$103</definedName>
    <definedName name="_xlnm.Print_Area" localSheetId="16">'添付書類（７）'!$A$1:$R$40</definedName>
    <definedName name="_xlnm.Print_Area" localSheetId="14">'添付書類（8）専任取引士等'!$A$1:$X$36</definedName>
    <definedName name="_xlnm.Print_Area" localSheetId="15">'添付書類（９）'!$A$2:$K$48</definedName>
    <definedName name="_xlnm.Print_Area" localSheetId="0">必要書類等について!$A$1:$W$46</definedName>
    <definedName name="_xlnm.Print_Area" localSheetId="22">'理由書（新規・法人）'!$A$1:$T$39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3" i="28" l="1"/>
  <c r="I42" i="28"/>
  <c r="AN8" i="19"/>
  <c r="M32" i="12"/>
  <c r="K16" i="10"/>
  <c r="U18" i="9"/>
  <c r="G15" i="14"/>
  <c r="G22" i="14"/>
  <c r="H8" i="18" l="1"/>
  <c r="AA45" i="19"/>
  <c r="Z45" i="19"/>
  <c r="Y45" i="19"/>
  <c r="X45" i="19"/>
  <c r="W45" i="19"/>
  <c r="V45" i="19"/>
  <c r="U45" i="19"/>
  <c r="T45" i="19"/>
  <c r="S45" i="19"/>
  <c r="R45" i="19"/>
  <c r="Q45" i="19"/>
  <c r="P45" i="19"/>
  <c r="O45" i="19"/>
  <c r="N45" i="19"/>
  <c r="M45" i="19"/>
  <c r="L45" i="19"/>
  <c r="K45" i="19"/>
  <c r="J45" i="19"/>
  <c r="I45" i="19"/>
  <c r="H45" i="19"/>
  <c r="AA38" i="19"/>
  <c r="Z38" i="19"/>
  <c r="Y38" i="19"/>
  <c r="X38" i="19"/>
  <c r="W38" i="19"/>
  <c r="V38" i="19"/>
  <c r="U38" i="19"/>
  <c r="T38" i="19"/>
  <c r="S38" i="19"/>
  <c r="R38" i="19"/>
  <c r="Q38" i="19"/>
  <c r="P38" i="19"/>
  <c r="O38" i="19"/>
  <c r="N38" i="19"/>
  <c r="M38" i="19"/>
  <c r="L38" i="19"/>
  <c r="K38" i="19"/>
  <c r="J38" i="19"/>
  <c r="I38" i="19"/>
  <c r="H38" i="19"/>
  <c r="AA31" i="19"/>
  <c r="Z31" i="19"/>
  <c r="Y31" i="19"/>
  <c r="X31" i="19"/>
  <c r="W31" i="19"/>
  <c r="V31" i="19"/>
  <c r="U31" i="19"/>
  <c r="T31" i="19"/>
  <c r="S31" i="19"/>
  <c r="R31" i="19"/>
  <c r="Q31" i="19"/>
  <c r="P31" i="19"/>
  <c r="O31" i="19"/>
  <c r="N31" i="19"/>
  <c r="M31" i="19"/>
  <c r="L31" i="19"/>
  <c r="K31" i="19"/>
  <c r="J31" i="19"/>
  <c r="I31" i="19"/>
  <c r="H31" i="19"/>
  <c r="AA24" i="19"/>
  <c r="Z24" i="19"/>
  <c r="Y24" i="19"/>
  <c r="X24" i="19"/>
  <c r="W24" i="19"/>
  <c r="V24" i="19"/>
  <c r="U24" i="19"/>
  <c r="T24" i="19"/>
  <c r="S24" i="19"/>
  <c r="R24" i="19"/>
  <c r="Q24" i="19"/>
  <c r="P24" i="19"/>
  <c r="O24" i="19"/>
  <c r="N24" i="19"/>
  <c r="M24" i="19"/>
  <c r="L24" i="19"/>
  <c r="K24" i="19"/>
  <c r="J24" i="19"/>
  <c r="I24" i="19"/>
  <c r="H24" i="19"/>
  <c r="AA17" i="19"/>
  <c r="Z17" i="19"/>
  <c r="Y17" i="19"/>
  <c r="X17" i="19"/>
  <c r="W17" i="19"/>
  <c r="V17" i="19"/>
  <c r="U17" i="19"/>
  <c r="T17" i="19"/>
  <c r="S17" i="19"/>
  <c r="R17" i="19"/>
  <c r="Q17" i="19"/>
  <c r="P17" i="19"/>
  <c r="O17" i="19"/>
  <c r="N17" i="19"/>
  <c r="M17" i="19"/>
  <c r="L17" i="19"/>
  <c r="K17" i="19"/>
  <c r="J17" i="19"/>
  <c r="I17" i="19"/>
  <c r="H17" i="19"/>
  <c r="AA49" i="18"/>
  <c r="Z49" i="18"/>
  <c r="Y49" i="18"/>
  <c r="X49" i="18"/>
  <c r="W49" i="18"/>
  <c r="V49" i="18"/>
  <c r="U49" i="18"/>
  <c r="T49" i="18"/>
  <c r="S49" i="18"/>
  <c r="R49" i="18"/>
  <c r="Q49" i="18"/>
  <c r="P49" i="18"/>
  <c r="O49" i="18"/>
  <c r="N49" i="18"/>
  <c r="M49" i="18"/>
  <c r="L49" i="18"/>
  <c r="K49" i="18"/>
  <c r="J49" i="18"/>
  <c r="I49" i="18"/>
  <c r="H49" i="18"/>
  <c r="AA42" i="18"/>
  <c r="Z42" i="18"/>
  <c r="Y42" i="18"/>
  <c r="X42" i="18"/>
  <c r="W42" i="18"/>
  <c r="V42" i="18"/>
  <c r="U42" i="18"/>
  <c r="T42" i="18"/>
  <c r="S42" i="18"/>
  <c r="R42" i="18"/>
  <c r="Q42" i="18"/>
  <c r="P42" i="18"/>
  <c r="O42" i="18"/>
  <c r="N42" i="18"/>
  <c r="M42" i="18"/>
  <c r="L42" i="18"/>
  <c r="K42" i="18"/>
  <c r="J42" i="18"/>
  <c r="I42" i="18"/>
  <c r="H42" i="18"/>
  <c r="AA35" i="18"/>
  <c r="Z35" i="18"/>
  <c r="Y35" i="18"/>
  <c r="X35" i="18"/>
  <c r="W35" i="18"/>
  <c r="V35" i="18"/>
  <c r="U35" i="18"/>
  <c r="T35" i="18"/>
  <c r="S35" i="18"/>
  <c r="R35" i="18"/>
  <c r="Q35" i="18"/>
  <c r="P35" i="18"/>
  <c r="O35" i="18"/>
  <c r="N35" i="18"/>
  <c r="M35" i="18"/>
  <c r="L35" i="18"/>
  <c r="K35" i="18"/>
  <c r="J35" i="18"/>
  <c r="I35" i="18"/>
  <c r="H35" i="18"/>
  <c r="I12" i="20" l="1"/>
  <c r="I11" i="15"/>
  <c r="L37" i="7"/>
  <c r="H42" i="7"/>
  <c r="H41" i="7"/>
  <c r="H9" i="18" l="1"/>
  <c r="B8" i="12"/>
  <c r="AJ12" i="20" l="1"/>
  <c r="I11" i="20" s="1"/>
  <c r="H9" i="19"/>
  <c r="I12" i="15"/>
  <c r="W12" i="15" l="1"/>
  <c r="T8" i="20" l="1"/>
  <c r="S8" i="20"/>
  <c r="R8" i="20"/>
  <c r="Q8" i="20"/>
  <c r="P8" i="20"/>
  <c r="O8" i="20"/>
  <c r="M8" i="20"/>
  <c r="K8" i="20"/>
  <c r="J8" i="20"/>
  <c r="AE41" i="20" l="1"/>
  <c r="AC41" i="20"/>
  <c r="AB41" i="20"/>
  <c r="Z41" i="20"/>
  <c r="W41" i="20"/>
  <c r="T41" i="20"/>
  <c r="S41" i="20"/>
  <c r="R41" i="20"/>
  <c r="Q41" i="20"/>
  <c r="P41" i="20"/>
  <c r="O41" i="20"/>
  <c r="N41" i="20"/>
  <c r="M41" i="20"/>
  <c r="L41" i="20"/>
  <c r="K41" i="20"/>
  <c r="J41" i="20"/>
  <c r="I41" i="20"/>
  <c r="H41" i="20"/>
  <c r="G41" i="20"/>
  <c r="F41" i="20"/>
  <c r="E41" i="20"/>
  <c r="D41" i="20"/>
  <c r="C41" i="20"/>
  <c r="AE40" i="20"/>
  <c r="AC40" i="20"/>
  <c r="AB40" i="20"/>
  <c r="Z40" i="20"/>
  <c r="W40" i="20"/>
  <c r="T40" i="20"/>
  <c r="S40" i="20"/>
  <c r="R40" i="20"/>
  <c r="Q40" i="20"/>
  <c r="P40" i="20"/>
  <c r="O40" i="20"/>
  <c r="N40" i="20"/>
  <c r="M40" i="20"/>
  <c r="L40" i="20"/>
  <c r="K40" i="20"/>
  <c r="J40" i="20"/>
  <c r="I40" i="20"/>
  <c r="H40" i="20"/>
  <c r="G40" i="20"/>
  <c r="F40" i="20"/>
  <c r="E40" i="20"/>
  <c r="D40" i="20"/>
  <c r="C40" i="20"/>
  <c r="AE39" i="20"/>
  <c r="AC39" i="20"/>
  <c r="AB39" i="20"/>
  <c r="Z39" i="20"/>
  <c r="W39" i="20"/>
  <c r="T39" i="20"/>
  <c r="S39" i="20"/>
  <c r="R39" i="20"/>
  <c r="Q39" i="20"/>
  <c r="P39" i="20"/>
  <c r="O39" i="20"/>
  <c r="N39" i="20"/>
  <c r="M39" i="20"/>
  <c r="L39" i="20"/>
  <c r="K39" i="20"/>
  <c r="J39" i="20"/>
  <c r="I39" i="20"/>
  <c r="H39" i="20"/>
  <c r="G39" i="20"/>
  <c r="F39" i="20"/>
  <c r="E39" i="20"/>
  <c r="D39" i="20"/>
  <c r="C39" i="20"/>
  <c r="AE38" i="20"/>
  <c r="AC38" i="20"/>
  <c r="AB38" i="20"/>
  <c r="Z38" i="20"/>
  <c r="W38" i="20"/>
  <c r="T38" i="20"/>
  <c r="S38" i="20"/>
  <c r="R38" i="20"/>
  <c r="Q38" i="20"/>
  <c r="P38" i="20"/>
  <c r="O38" i="20"/>
  <c r="N38" i="20"/>
  <c r="M38" i="20"/>
  <c r="L38" i="20"/>
  <c r="K38" i="20"/>
  <c r="J38" i="20"/>
  <c r="I38" i="20"/>
  <c r="H38" i="20"/>
  <c r="G38" i="20"/>
  <c r="F38" i="20"/>
  <c r="E38" i="20"/>
  <c r="D38" i="20"/>
  <c r="C38" i="20"/>
  <c r="AE37" i="20"/>
  <c r="AC37" i="20"/>
  <c r="AB37" i="20"/>
  <c r="Z37" i="20"/>
  <c r="W37" i="20"/>
  <c r="T37" i="20"/>
  <c r="S37" i="20"/>
  <c r="R37" i="20"/>
  <c r="Q37" i="20"/>
  <c r="P37" i="20"/>
  <c r="O37" i="20"/>
  <c r="N37" i="20"/>
  <c r="M37" i="20"/>
  <c r="L37" i="20"/>
  <c r="K37" i="20"/>
  <c r="J37" i="20"/>
  <c r="I37" i="20"/>
  <c r="H37" i="20"/>
  <c r="G37" i="20"/>
  <c r="F37" i="20"/>
  <c r="E37" i="20"/>
  <c r="D37" i="20"/>
  <c r="C37" i="20"/>
  <c r="AE36" i="20"/>
  <c r="AC36" i="20"/>
  <c r="AB36" i="20"/>
  <c r="Z36" i="20"/>
  <c r="W36" i="20"/>
  <c r="T36" i="20"/>
  <c r="S36" i="20"/>
  <c r="R36" i="20"/>
  <c r="Q36" i="20"/>
  <c r="P36" i="20"/>
  <c r="O36" i="20"/>
  <c r="N36" i="20"/>
  <c r="M36" i="20"/>
  <c r="L36" i="20"/>
  <c r="K36" i="20"/>
  <c r="J36" i="20"/>
  <c r="I36" i="20"/>
  <c r="H36" i="20"/>
  <c r="G36" i="20"/>
  <c r="F36" i="20"/>
  <c r="E36" i="20"/>
  <c r="D36" i="20"/>
  <c r="C36" i="20"/>
  <c r="AE35" i="20"/>
  <c r="AC35" i="20"/>
  <c r="AB35" i="20"/>
  <c r="Z35" i="20"/>
  <c r="W35" i="20"/>
  <c r="T35" i="20"/>
  <c r="S35" i="20"/>
  <c r="R35" i="20"/>
  <c r="Q35" i="20"/>
  <c r="P35" i="20"/>
  <c r="O35" i="20"/>
  <c r="N35" i="20"/>
  <c r="M35" i="20"/>
  <c r="L35" i="20"/>
  <c r="K35" i="20"/>
  <c r="J35" i="20"/>
  <c r="I35" i="20"/>
  <c r="H35" i="20"/>
  <c r="G35" i="20"/>
  <c r="F35" i="20"/>
  <c r="E35" i="20"/>
  <c r="D35" i="20"/>
  <c r="C35" i="20"/>
  <c r="AE34" i="20"/>
  <c r="AC34" i="20"/>
  <c r="AB34" i="20"/>
  <c r="Z34" i="20"/>
  <c r="W34" i="20"/>
  <c r="T34" i="20"/>
  <c r="S34" i="20"/>
  <c r="R34" i="20"/>
  <c r="Q34" i="20"/>
  <c r="P34" i="20"/>
  <c r="O34" i="20"/>
  <c r="N34" i="20"/>
  <c r="M34" i="20"/>
  <c r="L34" i="20"/>
  <c r="K34" i="20"/>
  <c r="J34" i="20"/>
  <c r="I34" i="20"/>
  <c r="H34" i="20"/>
  <c r="G34" i="20"/>
  <c r="F34" i="20"/>
  <c r="E34" i="20"/>
  <c r="D34" i="20"/>
  <c r="C34" i="20"/>
  <c r="AE33" i="20"/>
  <c r="AC33" i="20"/>
  <c r="AB33" i="20"/>
  <c r="Z33" i="20"/>
  <c r="W33" i="20"/>
  <c r="T33" i="20"/>
  <c r="S33" i="20"/>
  <c r="R33" i="20"/>
  <c r="Q33" i="20"/>
  <c r="P33" i="20"/>
  <c r="O33" i="20"/>
  <c r="N33" i="20"/>
  <c r="M33" i="20"/>
  <c r="L33" i="20"/>
  <c r="K33" i="20"/>
  <c r="J33" i="20"/>
  <c r="I33" i="20"/>
  <c r="H33" i="20"/>
  <c r="G33" i="20"/>
  <c r="F33" i="20"/>
  <c r="E33" i="20"/>
  <c r="D33" i="20"/>
  <c r="C33" i="20"/>
  <c r="AE32" i="20"/>
  <c r="AC32" i="20"/>
  <c r="AB32" i="20"/>
  <c r="Z32" i="20"/>
  <c r="W32" i="20"/>
  <c r="T32" i="20"/>
  <c r="S32" i="20"/>
  <c r="R32" i="20"/>
  <c r="Q32" i="20"/>
  <c r="P32" i="20"/>
  <c r="O32" i="20"/>
  <c r="N32" i="20"/>
  <c r="M32" i="20"/>
  <c r="L32" i="20"/>
  <c r="K32" i="20"/>
  <c r="J32" i="20"/>
  <c r="I32" i="20"/>
  <c r="H32" i="20"/>
  <c r="G32" i="20"/>
  <c r="F32" i="20"/>
  <c r="E32" i="20"/>
  <c r="D32" i="20"/>
  <c r="C32" i="20"/>
  <c r="AE31" i="20"/>
  <c r="AC31" i="20"/>
  <c r="AB31" i="20"/>
  <c r="Z31" i="20"/>
  <c r="W31" i="20"/>
  <c r="T31" i="20"/>
  <c r="S31" i="20"/>
  <c r="R31" i="20"/>
  <c r="Q31" i="20"/>
  <c r="P31" i="20"/>
  <c r="O31" i="20"/>
  <c r="N31" i="20"/>
  <c r="M31" i="20"/>
  <c r="L31" i="20"/>
  <c r="K31" i="20"/>
  <c r="J31" i="20"/>
  <c r="I31" i="20"/>
  <c r="H31" i="20"/>
  <c r="G31" i="20"/>
  <c r="F31" i="20"/>
  <c r="E31" i="20"/>
  <c r="D31" i="20"/>
  <c r="C31" i="20"/>
  <c r="AE30" i="20"/>
  <c r="AC30" i="20"/>
  <c r="AB30" i="20"/>
  <c r="Z30" i="20"/>
  <c r="W30" i="20"/>
  <c r="T30" i="20"/>
  <c r="S30" i="20"/>
  <c r="R30" i="20"/>
  <c r="Q30" i="20"/>
  <c r="P30" i="20"/>
  <c r="O30" i="20"/>
  <c r="N30" i="20"/>
  <c r="M30" i="20"/>
  <c r="L30" i="20"/>
  <c r="K30" i="20"/>
  <c r="J30" i="20"/>
  <c r="I30" i="20"/>
  <c r="H30" i="20"/>
  <c r="G30" i="20"/>
  <c r="F30" i="20"/>
  <c r="E30" i="20"/>
  <c r="D30" i="20"/>
  <c r="C30" i="20"/>
  <c r="AE29" i="20"/>
  <c r="AC29" i="20"/>
  <c r="AB29" i="20"/>
  <c r="Z29" i="20"/>
  <c r="W29" i="20"/>
  <c r="T29" i="20"/>
  <c r="S29" i="20"/>
  <c r="R29" i="20"/>
  <c r="Q29" i="20"/>
  <c r="P29" i="20"/>
  <c r="O29" i="20"/>
  <c r="N29" i="20"/>
  <c r="M29" i="20"/>
  <c r="L29" i="20"/>
  <c r="K29" i="20"/>
  <c r="J29" i="20"/>
  <c r="I29" i="20"/>
  <c r="H29" i="20"/>
  <c r="G29" i="20"/>
  <c r="F29" i="20"/>
  <c r="E29" i="20"/>
  <c r="D29" i="20"/>
  <c r="C29" i="20"/>
  <c r="AE28" i="20"/>
  <c r="AC28" i="20"/>
  <c r="AB28" i="20"/>
  <c r="Z28" i="20"/>
  <c r="W28" i="20"/>
  <c r="T28" i="20"/>
  <c r="S28" i="20"/>
  <c r="R28" i="20"/>
  <c r="Q28" i="20"/>
  <c r="P28" i="20"/>
  <c r="O28" i="20"/>
  <c r="N28" i="20"/>
  <c r="M28" i="20"/>
  <c r="L28" i="20"/>
  <c r="K28" i="20"/>
  <c r="J28" i="20"/>
  <c r="I28" i="20"/>
  <c r="H28" i="20"/>
  <c r="G28" i="20"/>
  <c r="F28" i="20"/>
  <c r="E28" i="20"/>
  <c r="D28" i="20"/>
  <c r="C28" i="20"/>
  <c r="AE27" i="20"/>
  <c r="AC27" i="20"/>
  <c r="AB27" i="20"/>
  <c r="Z27" i="20"/>
  <c r="W27" i="20"/>
  <c r="T27" i="20"/>
  <c r="S27" i="20"/>
  <c r="R27" i="20"/>
  <c r="Q27" i="20"/>
  <c r="P27" i="20"/>
  <c r="O27" i="20"/>
  <c r="N27" i="20"/>
  <c r="M27" i="20"/>
  <c r="L27" i="20"/>
  <c r="K27" i="20"/>
  <c r="J27" i="20"/>
  <c r="I27" i="20"/>
  <c r="H27" i="20"/>
  <c r="G27" i="20"/>
  <c r="F27" i="20"/>
  <c r="E27" i="20"/>
  <c r="D27" i="20"/>
  <c r="C27" i="20"/>
  <c r="AE26" i="20"/>
  <c r="AC26" i="20"/>
  <c r="AB26" i="20"/>
  <c r="Z26" i="20"/>
  <c r="W26" i="20"/>
  <c r="T26" i="20"/>
  <c r="S26" i="20"/>
  <c r="R26" i="20"/>
  <c r="Q26" i="20"/>
  <c r="P26" i="20"/>
  <c r="O26" i="20"/>
  <c r="N26" i="20"/>
  <c r="M26" i="20"/>
  <c r="L26" i="20"/>
  <c r="K26" i="20"/>
  <c r="J26" i="20"/>
  <c r="I26" i="20"/>
  <c r="H26" i="20"/>
  <c r="G26" i="20"/>
  <c r="F26" i="20"/>
  <c r="E26" i="20"/>
  <c r="D26" i="20"/>
  <c r="C26" i="20"/>
  <c r="AE25" i="20"/>
  <c r="AC25" i="20"/>
  <c r="AB25" i="20"/>
  <c r="Z25" i="20"/>
  <c r="W25" i="20"/>
  <c r="T25" i="20"/>
  <c r="S25" i="20"/>
  <c r="R25" i="20"/>
  <c r="Q25" i="20"/>
  <c r="P25" i="20"/>
  <c r="O25" i="20"/>
  <c r="N25" i="20"/>
  <c r="M25" i="20"/>
  <c r="L25" i="20"/>
  <c r="K25" i="20"/>
  <c r="J25" i="20"/>
  <c r="I25" i="20"/>
  <c r="H25" i="20"/>
  <c r="G25" i="20"/>
  <c r="F25" i="20"/>
  <c r="E25" i="20"/>
  <c r="D25" i="20"/>
  <c r="C25" i="20"/>
  <c r="AE24" i="20"/>
  <c r="AC24" i="20"/>
  <c r="AB24" i="20"/>
  <c r="Z24" i="20"/>
  <c r="W24" i="20"/>
  <c r="T24" i="20"/>
  <c r="S24" i="20"/>
  <c r="R24" i="20"/>
  <c r="Q24" i="20"/>
  <c r="P24" i="20"/>
  <c r="O24" i="20"/>
  <c r="N24" i="20"/>
  <c r="M24" i="20"/>
  <c r="L24" i="20"/>
  <c r="K24" i="20"/>
  <c r="J24" i="20"/>
  <c r="I24" i="20"/>
  <c r="H24" i="20"/>
  <c r="G24" i="20"/>
  <c r="F24" i="20"/>
  <c r="E24" i="20"/>
  <c r="D24" i="20"/>
  <c r="C24" i="20"/>
  <c r="AE23" i="20"/>
  <c r="AC23" i="20"/>
  <c r="AB23" i="20"/>
  <c r="Z23" i="20"/>
  <c r="W23" i="20"/>
  <c r="T23" i="20"/>
  <c r="S23" i="20"/>
  <c r="R23" i="20"/>
  <c r="Q23" i="20"/>
  <c r="P23" i="20"/>
  <c r="O23" i="20"/>
  <c r="N23" i="20"/>
  <c r="M23" i="20"/>
  <c r="L23" i="20"/>
  <c r="K23" i="20"/>
  <c r="J23" i="20"/>
  <c r="I23" i="20"/>
  <c r="H23" i="20"/>
  <c r="G23" i="20"/>
  <c r="F23" i="20"/>
  <c r="E23" i="20"/>
  <c r="D23" i="20"/>
  <c r="C23" i="20"/>
  <c r="AE22" i="20"/>
  <c r="AC22" i="20"/>
  <c r="AB22" i="20"/>
  <c r="Z22" i="20"/>
  <c r="W22" i="20"/>
  <c r="T22" i="20"/>
  <c r="S22" i="20"/>
  <c r="R22" i="20"/>
  <c r="Q22" i="20"/>
  <c r="P22" i="20"/>
  <c r="O22" i="20"/>
  <c r="N22" i="20"/>
  <c r="M22" i="20"/>
  <c r="L22" i="20"/>
  <c r="K22" i="20"/>
  <c r="J22" i="20"/>
  <c r="I22" i="20"/>
  <c r="H22" i="20"/>
  <c r="G22" i="20"/>
  <c r="F22" i="20"/>
  <c r="E22" i="20"/>
  <c r="D22" i="20"/>
  <c r="C22" i="20"/>
  <c r="AE21" i="20"/>
  <c r="AC21" i="20"/>
  <c r="AB21" i="20"/>
  <c r="Z21" i="20"/>
  <c r="W21" i="20"/>
  <c r="T21" i="20"/>
  <c r="S21" i="20"/>
  <c r="R21" i="20"/>
  <c r="Q21" i="20"/>
  <c r="P21" i="20"/>
  <c r="O21" i="20"/>
  <c r="N21" i="20"/>
  <c r="M21" i="20"/>
  <c r="L21" i="20"/>
  <c r="K21" i="20"/>
  <c r="J21" i="20"/>
  <c r="I21" i="20"/>
  <c r="H21" i="20"/>
  <c r="G21" i="20"/>
  <c r="F21" i="20"/>
  <c r="E21" i="20"/>
  <c r="D21" i="20"/>
  <c r="C21" i="20"/>
  <c r="AE20" i="20"/>
  <c r="AC20" i="20"/>
  <c r="AB20" i="20"/>
  <c r="Z20" i="20"/>
  <c r="W20" i="20"/>
  <c r="T20" i="20"/>
  <c r="S20" i="20"/>
  <c r="R20" i="20"/>
  <c r="Q20" i="20"/>
  <c r="P20" i="20"/>
  <c r="O20" i="20"/>
  <c r="N20" i="20"/>
  <c r="M20" i="20"/>
  <c r="L20" i="20"/>
  <c r="K20" i="20"/>
  <c r="J20" i="20"/>
  <c r="I20" i="20"/>
  <c r="H20" i="20"/>
  <c r="G20" i="20"/>
  <c r="F20" i="20"/>
  <c r="E20" i="20"/>
  <c r="D20" i="20"/>
  <c r="C20" i="20"/>
  <c r="AE19" i="20"/>
  <c r="AC19" i="20"/>
  <c r="AB19" i="20"/>
  <c r="Z19" i="20"/>
  <c r="W19" i="20"/>
  <c r="T19" i="20"/>
  <c r="S19" i="20"/>
  <c r="R19" i="20"/>
  <c r="Q19" i="20"/>
  <c r="P19" i="20"/>
  <c r="O19" i="20"/>
  <c r="N19" i="20"/>
  <c r="M19" i="20"/>
  <c r="L19" i="20"/>
  <c r="K19" i="20"/>
  <c r="J19" i="20"/>
  <c r="I19" i="20"/>
  <c r="H19" i="20"/>
  <c r="G19" i="20"/>
  <c r="F19" i="20"/>
  <c r="E19" i="20"/>
  <c r="D19" i="20"/>
  <c r="C19" i="20"/>
  <c r="AE18" i="20"/>
  <c r="AC18" i="20"/>
  <c r="AB18" i="20"/>
  <c r="Z18" i="20"/>
  <c r="W18" i="20"/>
  <c r="T18" i="20"/>
  <c r="S18" i="20"/>
  <c r="R18" i="20"/>
  <c r="Q18" i="20"/>
  <c r="P18" i="20"/>
  <c r="O18" i="20"/>
  <c r="N18" i="20"/>
  <c r="M18" i="20"/>
  <c r="L18" i="20"/>
  <c r="K18" i="20"/>
  <c r="J18" i="20"/>
  <c r="I18" i="20"/>
  <c r="H18" i="20"/>
  <c r="G18" i="20"/>
  <c r="F18" i="20"/>
  <c r="E18" i="20"/>
  <c r="D18" i="20"/>
  <c r="C18" i="20"/>
  <c r="AE17" i="20"/>
  <c r="AC17" i="20"/>
  <c r="AB17" i="20"/>
  <c r="W12" i="20" s="1"/>
  <c r="Z17" i="20"/>
  <c r="W17" i="20"/>
  <c r="T17" i="20"/>
  <c r="S17" i="20"/>
  <c r="R17" i="20"/>
  <c r="Q17" i="20"/>
  <c r="P17" i="20"/>
  <c r="O17" i="20"/>
  <c r="N17" i="20"/>
  <c r="M17" i="20"/>
  <c r="L17" i="20"/>
  <c r="K17" i="20"/>
  <c r="J17" i="20"/>
  <c r="I17" i="20"/>
  <c r="H17" i="20"/>
  <c r="G17" i="20"/>
  <c r="F17" i="20"/>
  <c r="E17" i="20"/>
  <c r="D17" i="20"/>
  <c r="C17" i="20"/>
  <c r="T5" i="19"/>
  <c r="S5" i="19"/>
  <c r="R5" i="19"/>
  <c r="Q5" i="19"/>
  <c r="P5" i="19"/>
  <c r="O5" i="19"/>
  <c r="M5" i="19"/>
  <c r="K5" i="19"/>
  <c r="J5" i="19"/>
  <c r="T5" i="18"/>
  <c r="S5" i="18"/>
  <c r="R5" i="18"/>
  <c r="Q5" i="18"/>
  <c r="P5" i="18"/>
  <c r="O5" i="18"/>
  <c r="M5" i="18"/>
  <c r="K5" i="18"/>
  <c r="J5" i="18"/>
  <c r="B22" i="12"/>
  <c r="B20" i="12"/>
  <c r="B18" i="12"/>
  <c r="B16" i="12"/>
  <c r="B14" i="12"/>
  <c r="B12" i="12"/>
  <c r="B10" i="12"/>
  <c r="H8" i="19"/>
  <c r="AG47" i="19"/>
  <c r="H46" i="19" s="1"/>
  <c r="P46" i="19"/>
  <c r="M46" i="19"/>
  <c r="J46" i="19"/>
  <c r="AZ44" i="19"/>
  <c r="BA44" i="19" s="1"/>
  <c r="AU43" i="19"/>
  <c r="I43" i="19" s="1"/>
  <c r="AT43" i="19"/>
  <c r="H43" i="19" s="1"/>
  <c r="R43" i="19"/>
  <c r="P43" i="19"/>
  <c r="O43" i="19"/>
  <c r="N43" i="19"/>
  <c r="M43" i="19"/>
  <c r="L43" i="19"/>
  <c r="K43" i="19"/>
  <c r="AG40" i="19"/>
  <c r="H39" i="19" s="1"/>
  <c r="P39" i="19"/>
  <c r="M39" i="19"/>
  <c r="J39" i="19"/>
  <c r="AZ37" i="19"/>
  <c r="BA37" i="19" s="1"/>
  <c r="AU36" i="19"/>
  <c r="I36" i="19" s="1"/>
  <c r="AT36" i="19"/>
  <c r="H36" i="19" s="1"/>
  <c r="R36" i="19"/>
  <c r="P36" i="19"/>
  <c r="O36" i="19"/>
  <c r="N36" i="19"/>
  <c r="M36" i="19"/>
  <c r="L36" i="19"/>
  <c r="K36" i="19"/>
  <c r="AG33" i="19"/>
  <c r="P32" i="19"/>
  <c r="M32" i="19"/>
  <c r="J32" i="19"/>
  <c r="H32" i="19"/>
  <c r="AZ30" i="19"/>
  <c r="BA30" i="19" s="1"/>
  <c r="AU29" i="19"/>
  <c r="I29" i="19" s="1"/>
  <c r="AT29" i="19"/>
  <c r="R29" i="19"/>
  <c r="P29" i="19"/>
  <c r="O29" i="19"/>
  <c r="N29" i="19"/>
  <c r="M29" i="19"/>
  <c r="L29" i="19"/>
  <c r="K29" i="19"/>
  <c r="H29" i="19"/>
  <c r="AG26" i="19"/>
  <c r="H25" i="19" s="1"/>
  <c r="P25" i="19"/>
  <c r="M25" i="19"/>
  <c r="J25" i="19"/>
  <c r="AZ23" i="19"/>
  <c r="BA23" i="19" s="1"/>
  <c r="AU22" i="19"/>
  <c r="I22" i="19" s="1"/>
  <c r="AT22" i="19"/>
  <c r="H22" i="19" s="1"/>
  <c r="R22" i="19"/>
  <c r="P22" i="19"/>
  <c r="O22" i="19"/>
  <c r="N22" i="19"/>
  <c r="M22" i="19"/>
  <c r="L22" i="19"/>
  <c r="K22" i="19"/>
  <c r="AG19" i="19"/>
  <c r="H18" i="19" s="1"/>
  <c r="P18" i="19"/>
  <c r="M18" i="19"/>
  <c r="J18" i="19"/>
  <c r="AZ16" i="19"/>
  <c r="BA16" i="19" s="1"/>
  <c r="AU15" i="19"/>
  <c r="I15" i="19" s="1"/>
  <c r="AT15" i="19"/>
  <c r="H15" i="19" s="1"/>
  <c r="R15" i="19"/>
  <c r="P15" i="19"/>
  <c r="O15" i="19"/>
  <c r="N15" i="19"/>
  <c r="M15" i="19"/>
  <c r="L15" i="19"/>
  <c r="K15" i="19"/>
  <c r="AN8" i="18"/>
  <c r="AK12" i="18"/>
  <c r="K16" i="18" s="1"/>
  <c r="AH13" i="18"/>
  <c r="H15" i="18"/>
  <c r="I15" i="18"/>
  <c r="J15" i="18"/>
  <c r="L15" i="18"/>
  <c r="M15" i="18"/>
  <c r="N15" i="18"/>
  <c r="O15" i="18"/>
  <c r="N16" i="18"/>
  <c r="Q16" i="18"/>
  <c r="T16" i="18"/>
  <c r="W16" i="18"/>
  <c r="Y16" i="18"/>
  <c r="AB16" i="18"/>
  <c r="AH12" i="18"/>
  <c r="H16" i="18" s="1"/>
  <c r="H17" i="18"/>
  <c r="I17" i="18"/>
  <c r="J17" i="18"/>
  <c r="K17" i="18"/>
  <c r="L17" i="18"/>
  <c r="M17" i="18"/>
  <c r="N17" i="18"/>
  <c r="O17" i="18"/>
  <c r="P17" i="18"/>
  <c r="Q17" i="18"/>
  <c r="R17" i="18"/>
  <c r="S17" i="18"/>
  <c r="T17" i="18"/>
  <c r="U17" i="18"/>
  <c r="V17" i="18"/>
  <c r="W17" i="18"/>
  <c r="X17" i="18"/>
  <c r="Y17" i="18"/>
  <c r="Z17" i="18"/>
  <c r="AA17" i="18"/>
  <c r="H18" i="18"/>
  <c r="I18" i="18"/>
  <c r="J18" i="18"/>
  <c r="K18" i="18"/>
  <c r="L18" i="18"/>
  <c r="M18" i="18"/>
  <c r="N18" i="18"/>
  <c r="O18" i="18"/>
  <c r="P18" i="18"/>
  <c r="Q18" i="18"/>
  <c r="R18" i="18"/>
  <c r="S18" i="18"/>
  <c r="T18" i="18"/>
  <c r="U18" i="18"/>
  <c r="V18" i="18"/>
  <c r="W18" i="18"/>
  <c r="X18" i="18"/>
  <c r="Y18" i="18"/>
  <c r="Z18" i="18"/>
  <c r="AA18" i="18"/>
  <c r="H19" i="18"/>
  <c r="I19" i="18"/>
  <c r="J19" i="18"/>
  <c r="K19" i="18"/>
  <c r="L19" i="18"/>
  <c r="M19" i="18"/>
  <c r="N19" i="18"/>
  <c r="O19" i="18"/>
  <c r="P19" i="18"/>
  <c r="Q19" i="18"/>
  <c r="R19" i="18"/>
  <c r="S19" i="18"/>
  <c r="H20" i="18"/>
  <c r="I20" i="18"/>
  <c r="J20" i="18"/>
  <c r="AM20" i="18"/>
  <c r="T19" i="18" s="1"/>
  <c r="AK21" i="18"/>
  <c r="AN21" i="18" s="1"/>
  <c r="K25" i="18"/>
  <c r="L25" i="18"/>
  <c r="M25" i="18"/>
  <c r="N25" i="18"/>
  <c r="O25" i="18"/>
  <c r="P25" i="18"/>
  <c r="R25" i="18"/>
  <c r="AT25" i="18"/>
  <c r="H25" i="18" s="1"/>
  <c r="AU25" i="18"/>
  <c r="I25" i="18" s="1"/>
  <c r="AZ26" i="18"/>
  <c r="BA26" i="18" s="1"/>
  <c r="H27" i="18"/>
  <c r="I27" i="18"/>
  <c r="J27" i="18"/>
  <c r="K27" i="18"/>
  <c r="L27" i="18"/>
  <c r="M27" i="18"/>
  <c r="N27" i="18"/>
  <c r="O27" i="18"/>
  <c r="P27" i="18"/>
  <c r="Q27" i="18"/>
  <c r="R27" i="18"/>
  <c r="S27" i="18"/>
  <c r="T27" i="18"/>
  <c r="U27" i="18"/>
  <c r="V27" i="18"/>
  <c r="W27" i="18"/>
  <c r="X27" i="18"/>
  <c r="Y27" i="18"/>
  <c r="Z27" i="18"/>
  <c r="AA27" i="18"/>
  <c r="J28" i="18"/>
  <c r="M28" i="18"/>
  <c r="P28" i="18"/>
  <c r="AG29" i="18"/>
  <c r="H28" i="18" s="1"/>
  <c r="K33" i="18"/>
  <c r="L33" i="18"/>
  <c r="M33" i="18"/>
  <c r="N33" i="18"/>
  <c r="O33" i="18"/>
  <c r="P33" i="18"/>
  <c r="R33" i="18"/>
  <c r="AT33" i="18"/>
  <c r="H33" i="18" s="1"/>
  <c r="AU33" i="18"/>
  <c r="I33" i="18" s="1"/>
  <c r="AZ34" i="18"/>
  <c r="BA34" i="18" s="1"/>
  <c r="J36" i="18"/>
  <c r="M36" i="18"/>
  <c r="P36" i="18"/>
  <c r="AG37" i="18"/>
  <c r="H36" i="18" s="1"/>
  <c r="K40" i="18"/>
  <c r="L40" i="18"/>
  <c r="M40" i="18"/>
  <c r="N40" i="18"/>
  <c r="O40" i="18"/>
  <c r="P40" i="18"/>
  <c r="R40" i="18"/>
  <c r="AT40" i="18"/>
  <c r="H40" i="18" s="1"/>
  <c r="AU40" i="18"/>
  <c r="I40" i="18" s="1"/>
  <c r="AZ41" i="18"/>
  <c r="BA41" i="18" s="1"/>
  <c r="J43" i="18"/>
  <c r="M43" i="18"/>
  <c r="P43" i="18"/>
  <c r="AG44" i="18"/>
  <c r="H43" i="18" s="1"/>
  <c r="K47" i="18"/>
  <c r="L47" i="18"/>
  <c r="M47" i="18"/>
  <c r="N47" i="18"/>
  <c r="O47" i="18"/>
  <c r="P47" i="18"/>
  <c r="R47" i="18"/>
  <c r="AT47" i="18"/>
  <c r="H47" i="18" s="1"/>
  <c r="AU47" i="18"/>
  <c r="I47" i="18" s="1"/>
  <c r="AZ48" i="18"/>
  <c r="BA48" i="18" s="1"/>
  <c r="J50" i="18"/>
  <c r="M50" i="18"/>
  <c r="P50" i="18"/>
  <c r="AG51" i="18"/>
  <c r="H50" i="18" s="1"/>
  <c r="CM23" i="19" l="1"/>
  <c r="CI23" i="19"/>
  <c r="CE23" i="19"/>
  <c r="CA23" i="19"/>
  <c r="BW23" i="19"/>
  <c r="BS23" i="19"/>
  <c r="Y23" i="19" s="1"/>
  <c r="BO23" i="19"/>
  <c r="U23" i="19" s="1"/>
  <c r="BK23" i="19"/>
  <c r="Q23" i="19" s="1"/>
  <c r="BG23" i="19"/>
  <c r="M23" i="19" s="1"/>
  <c r="BC23" i="19"/>
  <c r="I23" i="19" s="1"/>
  <c r="CF23" i="19"/>
  <c r="BL23" i="19"/>
  <c r="R23" i="19" s="1"/>
  <c r="CL23" i="19"/>
  <c r="CH23" i="19"/>
  <c r="CD23" i="19"/>
  <c r="BZ23" i="19"/>
  <c r="BV23" i="19"/>
  <c r="BR23" i="19"/>
  <c r="X23" i="19" s="1"/>
  <c r="BN23" i="19"/>
  <c r="T23" i="19" s="1"/>
  <c r="BJ23" i="19"/>
  <c r="P23" i="19" s="1"/>
  <c r="BF23" i="19"/>
  <c r="L23" i="19" s="1"/>
  <c r="BB23" i="19"/>
  <c r="H23" i="19" s="1"/>
  <c r="CN23" i="19"/>
  <c r="CJ23" i="19"/>
  <c r="BX23" i="19"/>
  <c r="BT23" i="19"/>
  <c r="Z23" i="19" s="1"/>
  <c r="BD23" i="19"/>
  <c r="J23" i="19" s="1"/>
  <c r="CO23" i="19"/>
  <c r="CK23" i="19"/>
  <c r="CG23" i="19"/>
  <c r="CC23" i="19"/>
  <c r="BY23" i="19"/>
  <c r="BU23" i="19"/>
  <c r="AA23" i="19" s="1"/>
  <c r="BQ23" i="19"/>
  <c r="W23" i="19" s="1"/>
  <c r="BM23" i="19"/>
  <c r="S23" i="19" s="1"/>
  <c r="BI23" i="19"/>
  <c r="O23" i="19" s="1"/>
  <c r="BE23" i="19"/>
  <c r="K23" i="19" s="1"/>
  <c r="CB23" i="19"/>
  <c r="BP23" i="19"/>
  <c r="V23" i="19" s="1"/>
  <c r="BH23" i="19"/>
  <c r="N23" i="19" s="1"/>
  <c r="CM16" i="19"/>
  <c r="CI16" i="19"/>
  <c r="CE16" i="19"/>
  <c r="CA16" i="19"/>
  <c r="BW16" i="19"/>
  <c r="BS16" i="19"/>
  <c r="Y16" i="19" s="1"/>
  <c r="BO16" i="19"/>
  <c r="U16" i="19" s="1"/>
  <c r="BK16" i="19"/>
  <c r="Q16" i="19" s="1"/>
  <c r="BG16" i="19"/>
  <c r="M16" i="19" s="1"/>
  <c r="BC16" i="19"/>
  <c r="I16" i="19" s="1"/>
  <c r="BX16" i="19"/>
  <c r="BH16" i="19"/>
  <c r="N16" i="19" s="1"/>
  <c r="CL16" i="19"/>
  <c r="CH16" i="19"/>
  <c r="CD16" i="19"/>
  <c r="BZ16" i="19"/>
  <c r="BV16" i="19"/>
  <c r="BR16" i="19"/>
  <c r="X16" i="19" s="1"/>
  <c r="BN16" i="19"/>
  <c r="T16" i="19" s="1"/>
  <c r="BJ16" i="19"/>
  <c r="P16" i="19" s="1"/>
  <c r="BF16" i="19"/>
  <c r="L16" i="19" s="1"/>
  <c r="BB16" i="19"/>
  <c r="H16" i="19" s="1"/>
  <c r="CJ16" i="19"/>
  <c r="CB16" i="19"/>
  <c r="BP16" i="19"/>
  <c r="V16" i="19" s="1"/>
  <c r="BD16" i="19"/>
  <c r="J16" i="19" s="1"/>
  <c r="CO16" i="19"/>
  <c r="CK16" i="19"/>
  <c r="CG16" i="19"/>
  <c r="CC16" i="19"/>
  <c r="BY16" i="19"/>
  <c r="BU16" i="19"/>
  <c r="AA16" i="19" s="1"/>
  <c r="BQ16" i="19"/>
  <c r="W16" i="19" s="1"/>
  <c r="BM16" i="19"/>
  <c r="S16" i="19" s="1"/>
  <c r="BI16" i="19"/>
  <c r="O16" i="19" s="1"/>
  <c r="BE16" i="19"/>
  <c r="K16" i="19" s="1"/>
  <c r="CN16" i="19"/>
  <c r="CF16" i="19"/>
  <c r="BT16" i="19"/>
  <c r="Z16" i="19" s="1"/>
  <c r="BL16" i="19"/>
  <c r="R16" i="19" s="1"/>
  <c r="CM44" i="19"/>
  <c r="CI44" i="19"/>
  <c r="CE44" i="19"/>
  <c r="CA44" i="19"/>
  <c r="BW44" i="19"/>
  <c r="BS44" i="19"/>
  <c r="Y44" i="19" s="1"/>
  <c r="BO44" i="19"/>
  <c r="U44" i="19" s="1"/>
  <c r="BK44" i="19"/>
  <c r="Q44" i="19" s="1"/>
  <c r="BG44" i="19"/>
  <c r="M44" i="19" s="1"/>
  <c r="BC44" i="19"/>
  <c r="I44" i="19" s="1"/>
  <c r="BT44" i="19"/>
  <c r="Z44" i="19" s="1"/>
  <c r="CL44" i="19"/>
  <c r="CH44" i="19"/>
  <c r="CD44" i="19"/>
  <c r="BZ44" i="19"/>
  <c r="BV44" i="19"/>
  <c r="BR44" i="19"/>
  <c r="X44" i="19" s="1"/>
  <c r="BN44" i="19"/>
  <c r="T44" i="19" s="1"/>
  <c r="BJ44" i="19"/>
  <c r="P44" i="19" s="1"/>
  <c r="BF44" i="19"/>
  <c r="L44" i="19" s="1"/>
  <c r="BB44" i="19"/>
  <c r="H44" i="19" s="1"/>
  <c r="CN44" i="19"/>
  <c r="CJ44" i="19"/>
  <c r="CF44" i="19"/>
  <c r="CB44" i="19"/>
  <c r="BP44" i="19"/>
  <c r="V44" i="19" s="1"/>
  <c r="BH44" i="19"/>
  <c r="N44" i="19" s="1"/>
  <c r="CO44" i="19"/>
  <c r="CK44" i="19"/>
  <c r="CG44" i="19"/>
  <c r="CC44" i="19"/>
  <c r="BY44" i="19"/>
  <c r="BU44" i="19"/>
  <c r="AA44" i="19" s="1"/>
  <c r="BQ44" i="19"/>
  <c r="W44" i="19" s="1"/>
  <c r="BM44" i="19"/>
  <c r="S44" i="19" s="1"/>
  <c r="BI44" i="19"/>
  <c r="O44" i="19" s="1"/>
  <c r="BE44" i="19"/>
  <c r="K44" i="19" s="1"/>
  <c r="BX44" i="19"/>
  <c r="BL44" i="19"/>
  <c r="R44" i="19" s="1"/>
  <c r="BD44" i="19"/>
  <c r="J44" i="19" s="1"/>
  <c r="CM37" i="19"/>
  <c r="CI37" i="19"/>
  <c r="CE37" i="19"/>
  <c r="CA37" i="19"/>
  <c r="BW37" i="19"/>
  <c r="BS37" i="19"/>
  <c r="Y37" i="19" s="1"/>
  <c r="BO37" i="19"/>
  <c r="U37" i="19" s="1"/>
  <c r="BK37" i="19"/>
  <c r="Q37" i="19" s="1"/>
  <c r="BG37" i="19"/>
  <c r="M37" i="19" s="1"/>
  <c r="BC37" i="19"/>
  <c r="I37" i="19" s="1"/>
  <c r="CB37" i="19"/>
  <c r="BL37" i="19"/>
  <c r="R37" i="19" s="1"/>
  <c r="CL37" i="19"/>
  <c r="CH37" i="19"/>
  <c r="CD37" i="19"/>
  <c r="BZ37" i="19"/>
  <c r="BV37" i="19"/>
  <c r="BR37" i="19"/>
  <c r="X37" i="19" s="1"/>
  <c r="BN37" i="19"/>
  <c r="T37" i="19" s="1"/>
  <c r="BJ37" i="19"/>
  <c r="P37" i="19" s="1"/>
  <c r="BF37" i="19"/>
  <c r="L37" i="19" s="1"/>
  <c r="BB37" i="19"/>
  <c r="H37" i="19" s="1"/>
  <c r="CN37" i="19"/>
  <c r="CJ37" i="19"/>
  <c r="CF37" i="19"/>
  <c r="BT37" i="19"/>
  <c r="Z37" i="19" s="1"/>
  <c r="BH37" i="19"/>
  <c r="N37" i="19" s="1"/>
  <c r="CO37" i="19"/>
  <c r="CK37" i="19"/>
  <c r="CG37" i="19"/>
  <c r="CC37" i="19"/>
  <c r="BY37" i="19"/>
  <c r="BU37" i="19"/>
  <c r="AA37" i="19" s="1"/>
  <c r="BQ37" i="19"/>
  <c r="W37" i="19" s="1"/>
  <c r="BM37" i="19"/>
  <c r="S37" i="19" s="1"/>
  <c r="BI37" i="19"/>
  <c r="O37" i="19" s="1"/>
  <c r="BE37" i="19"/>
  <c r="K37" i="19" s="1"/>
  <c r="BX37" i="19"/>
  <c r="BP37" i="19"/>
  <c r="V37" i="19" s="1"/>
  <c r="BD37" i="19"/>
  <c r="J37" i="19" s="1"/>
  <c r="CM30" i="19"/>
  <c r="CI30" i="19"/>
  <c r="CE30" i="19"/>
  <c r="CA30" i="19"/>
  <c r="BW30" i="19"/>
  <c r="BS30" i="19"/>
  <c r="Y30" i="19" s="1"/>
  <c r="BO30" i="19"/>
  <c r="U30" i="19" s="1"/>
  <c r="BK30" i="19"/>
  <c r="Q30" i="19" s="1"/>
  <c r="BG30" i="19"/>
  <c r="M30" i="19" s="1"/>
  <c r="BC30" i="19"/>
  <c r="I30" i="19" s="1"/>
  <c r="CN30" i="19"/>
  <c r="CB30" i="19"/>
  <c r="BP30" i="19"/>
  <c r="V30" i="19" s="1"/>
  <c r="BD30" i="19"/>
  <c r="J30" i="19" s="1"/>
  <c r="CL30" i="19"/>
  <c r="CH30" i="19"/>
  <c r="CD30" i="19"/>
  <c r="BZ30" i="19"/>
  <c r="BV30" i="19"/>
  <c r="BR30" i="19"/>
  <c r="X30" i="19" s="1"/>
  <c r="BN30" i="19"/>
  <c r="T30" i="19" s="1"/>
  <c r="BJ30" i="19"/>
  <c r="P30" i="19" s="1"/>
  <c r="BF30" i="19"/>
  <c r="L30" i="19" s="1"/>
  <c r="BB30" i="19"/>
  <c r="H30" i="19" s="1"/>
  <c r="CJ30" i="19"/>
  <c r="CF30" i="19"/>
  <c r="BT30" i="19"/>
  <c r="Z30" i="19" s="1"/>
  <c r="BH30" i="19"/>
  <c r="N30" i="19" s="1"/>
  <c r="CO30" i="19"/>
  <c r="CK30" i="19"/>
  <c r="CG30" i="19"/>
  <c r="CC30" i="19"/>
  <c r="BY30" i="19"/>
  <c r="BU30" i="19"/>
  <c r="AA30" i="19" s="1"/>
  <c r="BQ30" i="19"/>
  <c r="W30" i="19" s="1"/>
  <c r="BM30" i="19"/>
  <c r="S30" i="19" s="1"/>
  <c r="BI30" i="19"/>
  <c r="O30" i="19" s="1"/>
  <c r="BE30" i="19"/>
  <c r="K30" i="19" s="1"/>
  <c r="BX30" i="19"/>
  <c r="BL30" i="19"/>
  <c r="R30" i="19" s="1"/>
  <c r="AM21" i="18"/>
  <c r="AO21" i="18"/>
  <c r="K20" i="18" s="1"/>
  <c r="BC26" i="18"/>
  <c r="I26" i="18" s="1"/>
  <c r="BG26" i="18"/>
  <c r="M26" i="18" s="1"/>
  <c r="BK26" i="18"/>
  <c r="Q26" i="18" s="1"/>
  <c r="BO26" i="18"/>
  <c r="U26" i="18" s="1"/>
  <c r="BS26" i="18"/>
  <c r="Y26" i="18" s="1"/>
  <c r="BW26" i="18"/>
  <c r="CA26" i="18"/>
  <c r="CE26" i="18"/>
  <c r="CI26" i="18"/>
  <c r="CM26" i="18"/>
  <c r="BJ26" i="18"/>
  <c r="P26" i="18" s="1"/>
  <c r="CH26" i="18"/>
  <c r="BD26" i="18"/>
  <c r="J26" i="18" s="1"/>
  <c r="BH26" i="18"/>
  <c r="N26" i="18" s="1"/>
  <c r="BL26" i="18"/>
  <c r="R26" i="18" s="1"/>
  <c r="BP26" i="18"/>
  <c r="V26" i="18" s="1"/>
  <c r="BT26" i="18"/>
  <c r="Z26" i="18" s="1"/>
  <c r="BX26" i="18"/>
  <c r="CB26" i="18"/>
  <c r="CF26" i="18"/>
  <c r="CJ26" i="18"/>
  <c r="CN26" i="18"/>
  <c r="BB26" i="18"/>
  <c r="H26" i="18" s="1"/>
  <c r="BN26" i="18"/>
  <c r="T26" i="18" s="1"/>
  <c r="BV26" i="18"/>
  <c r="CD26" i="18"/>
  <c r="BE26" i="18"/>
  <c r="K26" i="18" s="1"/>
  <c r="BI26" i="18"/>
  <c r="O26" i="18" s="1"/>
  <c r="BM26" i="18"/>
  <c r="S26" i="18" s="1"/>
  <c r="BQ26" i="18"/>
  <c r="W26" i="18" s="1"/>
  <c r="BU26" i="18"/>
  <c r="AA26" i="18" s="1"/>
  <c r="BY26" i="18"/>
  <c r="CC26" i="18"/>
  <c r="CG26" i="18"/>
  <c r="CK26" i="18"/>
  <c r="CO26" i="18"/>
  <c r="BF26" i="18"/>
  <c r="L26" i="18" s="1"/>
  <c r="BR26" i="18"/>
  <c r="X26" i="18" s="1"/>
  <c r="BZ26" i="18"/>
  <c r="CL26" i="18"/>
  <c r="BD34" i="18"/>
  <c r="J34" i="18" s="1"/>
  <c r="BH34" i="18"/>
  <c r="N34" i="18" s="1"/>
  <c r="BL34" i="18"/>
  <c r="R34" i="18" s="1"/>
  <c r="BP34" i="18"/>
  <c r="V34" i="18" s="1"/>
  <c r="BT34" i="18"/>
  <c r="Z34" i="18" s="1"/>
  <c r="BX34" i="18"/>
  <c r="CB34" i="18"/>
  <c r="CF34" i="18"/>
  <c r="CJ34" i="18"/>
  <c r="CN34" i="18"/>
  <c r="BS34" i="18"/>
  <c r="Y34" i="18" s="1"/>
  <c r="CM34" i="18"/>
  <c r="BE34" i="18"/>
  <c r="K34" i="18" s="1"/>
  <c r="BI34" i="18"/>
  <c r="O34" i="18" s="1"/>
  <c r="BM34" i="18"/>
  <c r="S34" i="18" s="1"/>
  <c r="BQ34" i="18"/>
  <c r="W34" i="18" s="1"/>
  <c r="BU34" i="18"/>
  <c r="AA34" i="18" s="1"/>
  <c r="BY34" i="18"/>
  <c r="CC34" i="18"/>
  <c r="CG34" i="18"/>
  <c r="CK34" i="18"/>
  <c r="CO34" i="18"/>
  <c r="BG34" i="18"/>
  <c r="M34" i="18" s="1"/>
  <c r="BW34" i="18"/>
  <c r="CE34" i="18"/>
  <c r="BB34" i="18"/>
  <c r="H34" i="18" s="1"/>
  <c r="BF34" i="18"/>
  <c r="L34" i="18" s="1"/>
  <c r="BJ34" i="18"/>
  <c r="P34" i="18" s="1"/>
  <c r="BN34" i="18"/>
  <c r="T34" i="18" s="1"/>
  <c r="BR34" i="18"/>
  <c r="X34" i="18" s="1"/>
  <c r="BV34" i="18"/>
  <c r="BZ34" i="18"/>
  <c r="CD34" i="18"/>
  <c r="CH34" i="18"/>
  <c r="CL34" i="18"/>
  <c r="BC34" i="18"/>
  <c r="I34" i="18" s="1"/>
  <c r="BK34" i="18"/>
  <c r="Q34" i="18" s="1"/>
  <c r="BO34" i="18"/>
  <c r="U34" i="18" s="1"/>
  <c r="CA34" i="18"/>
  <c r="CI34" i="18"/>
  <c r="BD48" i="18"/>
  <c r="J48" i="18" s="1"/>
  <c r="BH48" i="18"/>
  <c r="N48" i="18" s="1"/>
  <c r="BL48" i="18"/>
  <c r="R48" i="18" s="1"/>
  <c r="BP48" i="18"/>
  <c r="V48" i="18" s="1"/>
  <c r="BT48" i="18"/>
  <c r="Z48" i="18" s="1"/>
  <c r="BX48" i="18"/>
  <c r="CB48" i="18"/>
  <c r="CF48" i="18"/>
  <c r="CJ48" i="18"/>
  <c r="CN48" i="18"/>
  <c r="BG48" i="18"/>
  <c r="M48" i="18" s="1"/>
  <c r="BW48" i="18"/>
  <c r="CI48" i="18"/>
  <c r="BE48" i="18"/>
  <c r="K48" i="18" s="1"/>
  <c r="BI48" i="18"/>
  <c r="O48" i="18" s="1"/>
  <c r="BM48" i="18"/>
  <c r="S48" i="18" s="1"/>
  <c r="BQ48" i="18"/>
  <c r="W48" i="18" s="1"/>
  <c r="BU48" i="18"/>
  <c r="AA48" i="18" s="1"/>
  <c r="BY48" i="18"/>
  <c r="CC48" i="18"/>
  <c r="CG48" i="18"/>
  <c r="CK48" i="18"/>
  <c r="CO48" i="18"/>
  <c r="BC48" i="18"/>
  <c r="I48" i="18" s="1"/>
  <c r="BK48" i="18"/>
  <c r="Q48" i="18" s="1"/>
  <c r="BS48" i="18"/>
  <c r="Y48" i="18" s="1"/>
  <c r="CE48" i="18"/>
  <c r="CM48" i="18"/>
  <c r="BB48" i="18"/>
  <c r="H48" i="18" s="1"/>
  <c r="BF48" i="18"/>
  <c r="L48" i="18" s="1"/>
  <c r="BJ48" i="18"/>
  <c r="P48" i="18" s="1"/>
  <c r="BN48" i="18"/>
  <c r="T48" i="18" s="1"/>
  <c r="BR48" i="18"/>
  <c r="X48" i="18" s="1"/>
  <c r="BV48" i="18"/>
  <c r="BZ48" i="18"/>
  <c r="CD48" i="18"/>
  <c r="CH48" i="18"/>
  <c r="CL48" i="18"/>
  <c r="BO48" i="18"/>
  <c r="U48" i="18" s="1"/>
  <c r="CA48" i="18"/>
  <c r="BD41" i="18"/>
  <c r="J41" i="18" s="1"/>
  <c r="BH41" i="18"/>
  <c r="N41" i="18" s="1"/>
  <c r="BL41" i="18"/>
  <c r="R41" i="18" s="1"/>
  <c r="BP41" i="18"/>
  <c r="V41" i="18" s="1"/>
  <c r="BT41" i="18"/>
  <c r="Z41" i="18" s="1"/>
  <c r="BX41" i="18"/>
  <c r="CB41" i="18"/>
  <c r="CF41" i="18"/>
  <c r="CJ41" i="18"/>
  <c r="CN41" i="18"/>
  <c r="BC41" i="18"/>
  <c r="I41" i="18" s="1"/>
  <c r="BK41" i="18"/>
  <c r="Q41" i="18" s="1"/>
  <c r="BW41" i="18"/>
  <c r="CI41" i="18"/>
  <c r="BE41" i="18"/>
  <c r="K41" i="18" s="1"/>
  <c r="BI41" i="18"/>
  <c r="O41" i="18" s="1"/>
  <c r="BM41" i="18"/>
  <c r="S41" i="18" s="1"/>
  <c r="BQ41" i="18"/>
  <c r="W41" i="18" s="1"/>
  <c r="BU41" i="18"/>
  <c r="AA41" i="18" s="1"/>
  <c r="BY41" i="18"/>
  <c r="CC41" i="18"/>
  <c r="CG41" i="18"/>
  <c r="CK41" i="18"/>
  <c r="CO41" i="18"/>
  <c r="BG41" i="18"/>
  <c r="M41" i="18" s="1"/>
  <c r="BS41" i="18"/>
  <c r="Y41" i="18" s="1"/>
  <c r="CE41" i="18"/>
  <c r="BB41" i="18"/>
  <c r="H41" i="18" s="1"/>
  <c r="BF41" i="18"/>
  <c r="L41" i="18" s="1"/>
  <c r="BJ41" i="18"/>
  <c r="P41" i="18" s="1"/>
  <c r="BN41" i="18"/>
  <c r="T41" i="18" s="1"/>
  <c r="BR41" i="18"/>
  <c r="X41" i="18" s="1"/>
  <c r="BV41" i="18"/>
  <c r="BZ41" i="18"/>
  <c r="CD41" i="18"/>
  <c r="CH41" i="18"/>
  <c r="CL41" i="18"/>
  <c r="BO41" i="18"/>
  <c r="U41" i="18" s="1"/>
  <c r="CA41" i="18"/>
  <c r="CM41" i="18"/>
  <c r="AL21" i="18"/>
  <c r="AJ12" i="18"/>
  <c r="J16" i="18" s="1"/>
  <c r="AM12" i="18"/>
  <c r="M16" i="18" s="1"/>
  <c r="AI12" i="18"/>
  <c r="I16" i="18" s="1"/>
  <c r="AL12" i="18"/>
  <c r="L16" i="18" s="1"/>
  <c r="W8" i="15" l="1"/>
  <c r="V8" i="15"/>
  <c r="U8" i="15"/>
  <c r="T8" i="15"/>
  <c r="S8" i="15"/>
  <c r="R8" i="15"/>
  <c r="P8" i="15"/>
  <c r="N8" i="15"/>
  <c r="M8" i="15"/>
  <c r="M33" i="12" l="1"/>
  <c r="M31" i="12"/>
  <c r="T60" i="11"/>
  <c r="S60" i="11"/>
  <c r="R60" i="11"/>
  <c r="Q60" i="11"/>
  <c r="P60" i="11"/>
  <c r="O60" i="11"/>
  <c r="M60" i="11"/>
  <c r="K60" i="11"/>
  <c r="J60" i="11"/>
  <c r="T9" i="11"/>
  <c r="S9" i="11"/>
  <c r="R9" i="11"/>
  <c r="Q9" i="11"/>
  <c r="P9" i="11"/>
  <c r="O9" i="11"/>
  <c r="M9" i="11"/>
  <c r="K9" i="11"/>
  <c r="J9" i="11"/>
  <c r="K17" i="10"/>
  <c r="U19" i="9"/>
  <c r="K15" i="10"/>
  <c r="U17" i="9"/>
  <c r="AL5" i="8"/>
  <c r="AJ5" i="8"/>
  <c r="AH5" i="8"/>
  <c r="AG5" i="8"/>
  <c r="AL3" i="8"/>
  <c r="AJ3" i="8"/>
  <c r="AH3" i="8"/>
  <c r="AG3" i="8"/>
  <c r="AE5" i="8"/>
  <c r="AC5" i="8"/>
  <c r="AA5" i="8"/>
  <c r="Z5" i="8"/>
  <c r="AE3" i="8"/>
  <c r="AC3" i="8"/>
  <c r="AA3" i="8"/>
  <c r="Z3" i="8"/>
  <c r="X5" i="8"/>
  <c r="V5" i="8"/>
  <c r="T5" i="8"/>
  <c r="S5" i="8"/>
  <c r="X3" i="8"/>
  <c r="V3" i="8"/>
  <c r="T3" i="8"/>
  <c r="S3" i="8"/>
  <c r="Q5" i="8"/>
  <c r="O5" i="8"/>
  <c r="M5" i="8"/>
  <c r="L5" i="8"/>
  <c r="Q3" i="8"/>
  <c r="O3" i="8"/>
  <c r="M3" i="8"/>
  <c r="L3" i="8"/>
  <c r="J5" i="8"/>
  <c r="H5" i="8"/>
  <c r="J3" i="8"/>
  <c r="H3" i="8"/>
  <c r="F5" i="8"/>
  <c r="E5" i="8"/>
  <c r="F3" i="8"/>
  <c r="AG13" i="8" s="1"/>
  <c r="E3" i="8"/>
  <c r="H37" i="7"/>
  <c r="S29" i="8" l="1"/>
  <c r="E22" i="8"/>
  <c r="AG29" i="8"/>
  <c r="L13" i="8"/>
  <c r="E21" i="8"/>
  <c r="Z22" i="8"/>
  <c r="L30" i="8"/>
  <c r="Z29" i="8"/>
  <c r="E30" i="8"/>
  <c r="S30" i="8"/>
  <c r="AG21" i="8"/>
  <c r="L22" i="8"/>
  <c r="S22" i="8"/>
  <c r="L21" i="8"/>
  <c r="S21" i="8"/>
  <c r="E29" i="8"/>
  <c r="Z30" i="8"/>
  <c r="AG22" i="8"/>
  <c r="Z21" i="8"/>
  <c r="L29" i="8"/>
  <c r="AG30" i="8"/>
  <c r="E14" i="8"/>
  <c r="Z13" i="8"/>
  <c r="AG14" i="8"/>
  <c r="L14" i="8"/>
  <c r="Z14" i="8"/>
  <c r="S13" i="8"/>
  <c r="S14" i="8"/>
  <c r="E13" i="8"/>
  <c r="AJ42" i="7" l="1"/>
  <c r="AN41" i="7"/>
  <c r="AJ41" i="7"/>
  <c r="AJ40" i="7"/>
  <c r="AJ39" i="7"/>
  <c r="AJ38" i="7"/>
  <c r="AN37" i="7"/>
  <c r="AJ37" i="7"/>
  <c r="AC42" i="7"/>
  <c r="AG41" i="7"/>
  <c r="AC41" i="7"/>
  <c r="AC40" i="7"/>
  <c r="AC39" i="7"/>
  <c r="AC38" i="7"/>
  <c r="AG37" i="7"/>
  <c r="AC37" i="7"/>
  <c r="V42" i="7"/>
  <c r="Z41" i="7"/>
  <c r="V41" i="7"/>
  <c r="V40" i="7"/>
  <c r="V39" i="7"/>
  <c r="V38" i="7"/>
  <c r="Z37" i="7"/>
  <c r="V37" i="7"/>
  <c r="O42" i="7"/>
  <c r="S41" i="7"/>
  <c r="O41" i="7"/>
  <c r="O40" i="7"/>
  <c r="O39" i="7"/>
  <c r="O38" i="7"/>
  <c r="S37" i="7"/>
  <c r="O37" i="7"/>
  <c r="L41" i="7"/>
  <c r="H39" i="7"/>
  <c r="H40" i="7"/>
  <c r="H38" i="7"/>
  <c r="T5" i="5" l="1"/>
  <c r="S5" i="5"/>
  <c r="R5" i="5"/>
  <c r="Q5" i="5"/>
  <c r="P5" i="5"/>
  <c r="O5" i="5"/>
  <c r="M5" i="5"/>
  <c r="K5" i="5"/>
  <c r="J5" i="5"/>
  <c r="T5" i="4"/>
  <c r="S5" i="4"/>
  <c r="R5" i="4"/>
  <c r="Q5" i="4"/>
  <c r="P5" i="4"/>
  <c r="O5" i="4"/>
  <c r="M5" i="4"/>
  <c r="K5" i="4"/>
  <c r="J5" i="4"/>
  <c r="T5" i="3"/>
  <c r="S5" i="3"/>
  <c r="R5" i="3"/>
  <c r="Q5" i="3"/>
  <c r="P5" i="3"/>
  <c r="O5" i="3"/>
  <c r="M5" i="3"/>
  <c r="K5" i="3"/>
  <c r="J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AF1" authorId="0" shapeId="0" xr:uid="{00000000-0006-0000-0100-000001000000}">
      <text>
        <r>
          <rPr>
            <b/>
            <sz val="14"/>
            <color indexed="10"/>
            <rFont val="MS P ゴシック"/>
            <family val="3"/>
            <charset val="128"/>
          </rPr>
          <t>入力箇所は赤字で表示されますが、印刷時は黒字になるよう設定してあります。</t>
        </r>
        <r>
          <rPr>
            <b/>
            <sz val="11"/>
            <color indexed="81"/>
            <rFont val="MS P ゴシック"/>
            <family val="3"/>
            <charset val="128"/>
          </rPr>
          <t>（＊事務所の写真は除く）</t>
        </r>
        <r>
          <rPr>
            <b/>
            <sz val="11"/>
            <color indexed="10"/>
            <rFont val="MS P ゴシック"/>
            <family val="3"/>
            <charset val="128"/>
          </rPr>
          <t xml:space="preserve">
</t>
        </r>
        <r>
          <rPr>
            <b/>
            <sz val="14"/>
            <color indexed="10"/>
            <rFont val="MS P ゴシック"/>
            <family val="3"/>
            <charset val="128"/>
          </rPr>
          <t xml:space="preserve">
</t>
        </r>
        <r>
          <rPr>
            <b/>
            <sz val="12"/>
            <color indexed="10"/>
            <rFont val="MS P ゴシック"/>
            <family val="3"/>
            <charset val="128"/>
          </rPr>
          <t>※念の為「印刷プレビュー」で確認のうえ印刷をお願いします。</t>
        </r>
      </text>
    </comment>
    <comment ref="R21" authorId="0" shapeId="0" xr:uid="{5AAA12D6-D8C4-4860-AE16-7CD4AB0A5240}">
      <text>
        <r>
          <rPr>
            <b/>
            <sz val="9"/>
            <color indexed="81"/>
            <rFont val="MS P ゴシック"/>
            <family val="3"/>
            <charset val="128"/>
          </rPr>
          <t>法人の場合：「役職」を記入（リストより選択可能）
個人の場合：未記入</t>
        </r>
      </text>
    </comment>
    <comment ref="AE30" authorId="0" shapeId="0" xr:uid="{1684E34E-D887-43FC-A6C9-8319C9081F66}">
      <text>
        <r>
          <rPr>
            <b/>
            <sz val="9"/>
            <color indexed="81"/>
            <rFont val="MS P ゴシック"/>
            <family val="3"/>
            <charset val="128"/>
          </rPr>
          <t>有効期間：</t>
        </r>
        <r>
          <rPr>
            <sz val="9"/>
            <color indexed="81"/>
            <rFont val="MS P ゴシック"/>
            <family val="3"/>
            <charset val="128"/>
          </rPr>
          <t>新規以外</t>
        </r>
        <r>
          <rPr>
            <b/>
            <sz val="9"/>
            <color indexed="81"/>
            <rFont val="MS P ゴシック"/>
            <family val="3"/>
            <charset val="128"/>
          </rPr>
          <t>（「免許換え新規」/「更新」）</t>
        </r>
        <r>
          <rPr>
            <sz val="9"/>
            <color indexed="81"/>
            <rFont val="MS P ゴシック"/>
            <family val="3"/>
            <charset val="128"/>
          </rPr>
          <t>の場合は入力する</t>
        </r>
      </text>
    </comment>
    <comment ref="C33" authorId="0" shapeId="0" xr:uid="{00000000-0006-0000-0100-000003000000}">
      <text>
        <r>
          <rPr>
            <b/>
            <sz val="9"/>
            <color indexed="81"/>
            <rFont val="MS P ゴシック"/>
            <family val="3"/>
            <charset val="128"/>
          </rPr>
          <t>リストより選択</t>
        </r>
      </text>
    </comment>
    <comment ref="F38" authorId="0" shapeId="0" xr:uid="{A026590B-06D0-4072-A016-C7A743305557}">
      <text>
        <r>
          <rPr>
            <sz val="10"/>
            <color indexed="81"/>
            <rFont val="MS P ゴシック"/>
            <family val="3"/>
            <charset val="128"/>
          </rPr>
          <t>㊟濁点・半濁点は１字として、１マス使用する</t>
        </r>
      </text>
    </comment>
    <comment ref="AA38" authorId="0" shapeId="0" xr:uid="{00000000-0006-0000-0100-000005000000}">
      <text>
        <r>
          <rPr>
            <b/>
            <sz val="9"/>
            <color indexed="81"/>
            <rFont val="MS P ゴシック"/>
            <family val="3"/>
            <charset val="128"/>
          </rPr>
          <t>リストより選択</t>
        </r>
      </text>
    </comment>
    <comment ref="K44" authorId="0" shapeId="0" xr:uid="{6C7EC1D2-1FA1-44B1-87DF-2AD1E3724951}">
      <text>
        <r>
          <rPr>
            <b/>
            <sz val="10"/>
            <color indexed="81"/>
            <rFont val="MS P ゴシック"/>
            <family val="3"/>
            <charset val="128"/>
          </rPr>
          <t>法人の場合</t>
        </r>
        <r>
          <rPr>
            <sz val="10"/>
            <color indexed="81"/>
            <rFont val="MS P ゴシック"/>
            <family val="3"/>
            <charset val="128"/>
          </rPr>
          <t xml:space="preserve">：役名コード　
例）
「代表取締役」⇒「01」
「取締役」⇒「02」
</t>
        </r>
        <r>
          <rPr>
            <b/>
            <sz val="10"/>
            <color indexed="81"/>
            <rFont val="MS P ゴシック"/>
            <family val="3"/>
            <charset val="128"/>
          </rPr>
          <t>個人の場合</t>
        </r>
        <r>
          <rPr>
            <sz val="10"/>
            <color indexed="81"/>
            <rFont val="MS P ゴシック"/>
            <family val="3"/>
            <charset val="128"/>
          </rPr>
          <t>：未記入</t>
        </r>
      </text>
    </comment>
    <comment ref="Z44" authorId="0" shapeId="0" xr:uid="{FD4D860A-D169-4E46-ADFF-07BEB0DC9F1F}">
      <text>
        <r>
          <rPr>
            <sz val="9"/>
            <color indexed="81"/>
            <rFont val="MS P ゴシック"/>
            <family val="3"/>
            <charset val="128"/>
          </rPr>
          <t>＊宅地建物取引士の場合は、資格登録番号を記入</t>
        </r>
      </text>
    </comment>
    <comment ref="AC45" authorId="0" shapeId="0" xr:uid="{DAACD30F-C1A4-40B8-8CF5-67A32F037933}">
      <text>
        <r>
          <rPr>
            <sz val="10"/>
            <color indexed="81"/>
            <rFont val="MS P ゴシック"/>
            <family val="3"/>
            <charset val="128"/>
          </rPr>
          <t>【</t>
        </r>
        <r>
          <rPr>
            <b/>
            <sz val="10"/>
            <color indexed="81"/>
            <rFont val="MS P ゴシック"/>
            <family val="3"/>
            <charset val="128"/>
          </rPr>
          <t>代表者が複数存在する</t>
        </r>
        <r>
          <rPr>
            <sz val="10"/>
            <color indexed="81"/>
            <rFont val="MS P ゴシック"/>
            <family val="3"/>
            <charset val="128"/>
          </rPr>
          <t>法人の場合】
・申請者である代表者について第一面に記入し、
　その他代表者は第二面（役員に関する事項欄）に役名コード「０１」で記入する</t>
        </r>
      </text>
    </comment>
    <comment ref="I47" authorId="0" shapeId="0" xr:uid="{00000000-0006-0000-0100-000009000000}">
      <text>
        <r>
          <rPr>
            <b/>
            <sz val="9"/>
            <color indexed="81"/>
            <rFont val="MS P ゴシック"/>
            <family val="3"/>
            <charset val="128"/>
          </rPr>
          <t>リストより選択</t>
        </r>
      </text>
    </comment>
    <comment ref="C50" authorId="0" shapeId="0" xr:uid="{0E23FCB2-74E4-44BE-B4C1-711E8384238B}">
      <text>
        <r>
          <rPr>
            <sz val="10"/>
            <color indexed="81"/>
            <rFont val="MS P ゴシック"/>
            <family val="3"/>
            <charset val="128"/>
          </rPr>
          <t>＜兼業コード＞
01：農業　02：林業　03：漁業　04：鉱業　05：建設業
06：製造業　07：電気・ガス　08：熱供給・水道業　09：卸業・小売、飲食　
10：金融・保険　11：不動産賃貸業　12：不動産管理業　13：サービス業　14：その他
※兼業がない場合　→　兼業コード「５０」、なし　と記入</t>
        </r>
      </text>
    </comment>
    <comment ref="Q50" authorId="0" shapeId="0" xr:uid="{68213125-E5AA-48B3-8F1A-C9B0825AA2B1}">
      <text>
        <r>
          <rPr>
            <sz val="10"/>
            <color indexed="81"/>
            <rFont val="MS P ゴシック"/>
            <family val="3"/>
            <charset val="128"/>
          </rPr>
          <t>所属団体：
・新規の場合：「５０」　なし　と記入
・全日会員の場合（更新等）：「０５」　全日協会　と記入　　　　　　　　　　　　　　　　　　　　　　（＋協会加入日も記入する）
（リストより選択可）</t>
        </r>
      </text>
    </comment>
    <comment ref="W51" authorId="0" shapeId="0" xr:uid="{00000000-0006-0000-0100-00000C000000}">
      <text>
        <r>
          <rPr>
            <b/>
            <sz val="9"/>
            <color indexed="81"/>
            <rFont val="MS P ゴシック"/>
            <family val="3"/>
            <charset val="128"/>
          </rPr>
          <t>リストより選択</t>
        </r>
      </text>
    </comment>
    <comment ref="L57" authorId="0" shapeId="0" xr:uid="{00000000-0006-0000-0100-00000D000000}">
      <text>
        <r>
          <rPr>
            <sz val="9"/>
            <color indexed="81"/>
            <rFont val="MS P ゴシック"/>
            <family val="3"/>
            <charset val="128"/>
          </rPr>
          <t>＊</t>
        </r>
        <r>
          <rPr>
            <b/>
            <sz val="9"/>
            <color indexed="81"/>
            <rFont val="MS P ゴシック"/>
            <family val="3"/>
            <charset val="128"/>
          </rPr>
          <t>法人</t>
        </r>
        <r>
          <rPr>
            <sz val="9"/>
            <color indexed="81"/>
            <rFont val="MS P ゴシック"/>
            <family val="3"/>
            <charset val="128"/>
          </rPr>
          <t>の場合は、</t>
        </r>
        <r>
          <rPr>
            <b/>
            <sz val="9"/>
            <color indexed="81"/>
            <rFont val="MS P ゴシック"/>
            <family val="3"/>
            <charset val="128"/>
          </rPr>
          <t>資本金の額</t>
        </r>
        <r>
          <rPr>
            <sz val="9"/>
            <color indexed="81"/>
            <rFont val="MS P ゴシック"/>
            <family val="3"/>
            <charset val="128"/>
          </rPr>
          <t>を記入</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AE2" authorId="0" shapeId="0" xr:uid="{BDD97494-EB4B-493C-A0C8-7BB95B0F232C}">
      <text>
        <r>
          <rPr>
            <sz val="16"/>
            <color indexed="10"/>
            <rFont val="MS P ゴシック"/>
            <family val="3"/>
            <charset val="128"/>
          </rPr>
          <t>※「第一面」と「第二面」があります。
　必ずご確認下さい。</t>
        </r>
        <r>
          <rPr>
            <sz val="10"/>
            <color indexed="81"/>
            <rFont val="MS P ゴシック"/>
            <family val="3"/>
            <charset val="128"/>
          </rPr>
          <t xml:space="preserve">
</t>
        </r>
        <r>
          <rPr>
            <b/>
            <sz val="14"/>
            <color indexed="81"/>
            <rFont val="MS P ゴシック"/>
            <family val="3"/>
            <charset val="128"/>
          </rPr>
          <t>＊第二面は↓（２ページ目）にあります！</t>
        </r>
        <r>
          <rPr>
            <sz val="10"/>
            <color indexed="81"/>
            <rFont val="MS P ゴシック"/>
            <family val="3"/>
            <charset val="128"/>
          </rPr>
          <t xml:space="preserve">
</t>
        </r>
        <r>
          <rPr>
            <sz val="12"/>
            <color indexed="81"/>
            <rFont val="MS P ゴシック"/>
            <family val="3"/>
            <charset val="128"/>
          </rPr>
          <t>第一面：「相談役及び顧問（法人の場合）」
第二面：「５％以上の株主・出資者等の名簿」</t>
        </r>
      </text>
    </comment>
    <comment ref="U9" authorId="0" shapeId="0" xr:uid="{BC1E8E71-EF33-4C15-9FBE-27311982F39F}">
      <text>
        <r>
          <rPr>
            <b/>
            <sz val="9"/>
            <color indexed="81"/>
            <rFont val="MS P ゴシック"/>
            <family val="3"/>
            <charset val="128"/>
          </rPr>
          <t xml:space="preserve">
更新の場合：第一面に記載した免許番号が自動で入力されます。</t>
        </r>
      </text>
    </comment>
    <comment ref="R13" authorId="0" shapeId="0" xr:uid="{00000000-0006-0000-0C00-000003000000}">
      <text>
        <r>
          <rPr>
            <b/>
            <sz val="9"/>
            <color indexed="81"/>
            <rFont val="MS P ゴシック"/>
            <family val="3"/>
            <charset val="128"/>
          </rPr>
          <t>リストより選択</t>
        </r>
      </text>
    </comment>
    <comment ref="I16" authorId="0" shapeId="0" xr:uid="{00000000-0006-0000-0C00-000004000000}">
      <text>
        <r>
          <rPr>
            <b/>
            <sz val="9"/>
            <color indexed="81"/>
            <rFont val="MS P ゴシック"/>
            <family val="3"/>
            <charset val="128"/>
          </rPr>
          <t>リストより選択</t>
        </r>
      </text>
    </comment>
    <comment ref="AE54" authorId="0" shapeId="0" xr:uid="{0A5D3AEF-5205-43AD-A602-0C68A7562A2D}">
      <text>
        <r>
          <rPr>
            <sz val="16"/>
            <color indexed="10"/>
            <rFont val="MS P ゴシック"/>
            <family val="3"/>
            <charset val="128"/>
          </rPr>
          <t>＊第二面（５％以上の株主・出資者等の名簿）</t>
        </r>
      </text>
    </comment>
    <comment ref="U60" authorId="0" shapeId="0" xr:uid="{5DC2715C-8EA3-4C6E-BCEB-C155D2142D14}">
      <text>
        <r>
          <rPr>
            <b/>
            <sz val="9"/>
            <color indexed="81"/>
            <rFont val="MS P ゴシック"/>
            <family val="3"/>
            <charset val="128"/>
          </rPr>
          <t xml:space="preserve">
更新の場合：第一面に記載した免許番号が自動で入力されます。</t>
        </r>
      </text>
    </comment>
    <comment ref="I65" authorId="0" shapeId="0" xr:uid="{00000000-0006-0000-0C00-00000D000000}">
      <text>
        <r>
          <rPr>
            <b/>
            <sz val="9"/>
            <color indexed="81"/>
            <rFont val="MS P ゴシック"/>
            <family val="3"/>
            <charset val="128"/>
          </rPr>
          <t>リストより選択</t>
        </r>
      </text>
    </comment>
    <comment ref="AD68" authorId="0" shapeId="0" xr:uid="{928FE88C-107E-4D68-AEBD-731B4F5AD746}">
      <text>
        <r>
          <rPr>
            <sz val="10"/>
            <color indexed="81"/>
            <rFont val="MS P ゴシック"/>
            <family val="3"/>
            <charset val="128"/>
          </rPr>
          <t>市区町村コードについては、このファイル内の「必要書類等について」タブ又は別紙「記入例」を参照して下さい。
＜例＞　静岡市駿河区○○町１２-３　
　　　　→市区町村コード：</t>
        </r>
        <r>
          <rPr>
            <b/>
            <sz val="10"/>
            <color indexed="81"/>
            <rFont val="MS P ゴシック"/>
            <family val="3"/>
            <charset val="128"/>
          </rPr>
          <t>２２１０２３</t>
        </r>
        <r>
          <rPr>
            <sz val="10"/>
            <color indexed="81"/>
            <rFont val="MS P ゴシック"/>
            <family val="3"/>
            <charset val="128"/>
          </rPr>
          <t>　</t>
        </r>
        <r>
          <rPr>
            <b/>
            <sz val="10"/>
            <color indexed="81"/>
            <rFont val="MS P ゴシック"/>
            <family val="3"/>
            <charset val="128"/>
          </rPr>
          <t>静岡</t>
        </r>
        <r>
          <rPr>
            <sz val="10"/>
            <color indexed="81"/>
            <rFont val="MS P ゴシック"/>
            <family val="3"/>
            <charset val="128"/>
          </rPr>
          <t>県　</t>
        </r>
        <r>
          <rPr>
            <b/>
            <sz val="10"/>
            <color indexed="81"/>
            <rFont val="MS P ゴシック"/>
            <family val="3"/>
            <charset val="128"/>
          </rPr>
          <t>静岡</t>
        </r>
        <r>
          <rPr>
            <sz val="10"/>
            <color indexed="81"/>
            <rFont val="MS P ゴシック"/>
            <family val="3"/>
            <charset val="128"/>
          </rPr>
          <t>市　</t>
        </r>
        <r>
          <rPr>
            <b/>
            <sz val="10"/>
            <color indexed="81"/>
            <rFont val="MS P ゴシック"/>
            <family val="3"/>
            <charset val="128"/>
          </rPr>
          <t>駿河</t>
        </r>
        <r>
          <rPr>
            <sz val="10"/>
            <color indexed="81"/>
            <rFont val="MS P ゴシック"/>
            <family val="3"/>
            <charset val="128"/>
          </rPr>
          <t>区　　
　　　　　　　　　所在地：</t>
        </r>
        <r>
          <rPr>
            <b/>
            <sz val="10"/>
            <color indexed="81"/>
            <rFont val="MS P ゴシック"/>
            <family val="3"/>
            <charset val="128"/>
          </rPr>
          <t>○○町１２－３</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X2" authorId="0" shapeId="0" xr:uid="{156F78DA-2954-4507-AD66-D9C185A14186}">
      <text>
        <r>
          <rPr>
            <b/>
            <sz val="12"/>
            <color indexed="81"/>
            <rFont val="MS P ゴシック"/>
            <family val="3"/>
            <charset val="128"/>
          </rPr>
          <t>略歴書</t>
        </r>
        <r>
          <rPr>
            <sz val="12"/>
            <color indexed="81"/>
            <rFont val="MS P ゴシック"/>
            <family val="3"/>
            <charset val="128"/>
          </rPr>
          <t>について：
「</t>
        </r>
        <r>
          <rPr>
            <b/>
            <u/>
            <sz val="12"/>
            <color indexed="81"/>
            <rFont val="MS P ゴシック"/>
            <family val="3"/>
            <charset val="128"/>
          </rPr>
          <t>代表者・役員・政令使用人</t>
        </r>
        <r>
          <rPr>
            <sz val="12"/>
            <color indexed="81"/>
            <rFont val="MS P ゴシック"/>
            <family val="3"/>
            <charset val="128"/>
          </rPr>
          <t>」等は作成の必要あり
　枚数が不足する場合はシートをコピーしてご利用ください。
㊟「専任宅地建物取引士」は、次のシート（添付書類（8））を使用してください。</t>
        </r>
      </text>
    </comment>
    <comment ref="X6" authorId="0" shapeId="0" xr:uid="{05DE6D91-E222-4491-9867-95C6789DEC32}">
      <text>
        <r>
          <rPr>
            <b/>
            <sz val="9"/>
            <color indexed="81"/>
            <rFont val="MS P ゴシック"/>
            <family val="3"/>
            <charset val="128"/>
          </rPr>
          <t>宅地建物取引士の場合：資格登録番号を記入</t>
        </r>
      </text>
    </comment>
    <comment ref="X7" authorId="0" shapeId="0" xr:uid="{E8336643-3013-48E0-A388-5AEEDC32021A}">
      <text>
        <r>
          <rPr>
            <b/>
            <sz val="14"/>
            <color indexed="81"/>
            <rFont val="MS P ゴシック"/>
            <family val="3"/>
            <charset val="128"/>
          </rPr>
          <t>略歴書：記入上の注意事項</t>
        </r>
        <r>
          <rPr>
            <b/>
            <sz val="12"/>
            <color indexed="81"/>
            <rFont val="MS P ゴシック"/>
            <family val="3"/>
            <charset val="128"/>
          </rPr>
          <t xml:space="preserve">
</t>
        </r>
        <r>
          <rPr>
            <sz val="11"/>
            <color indexed="81"/>
            <rFont val="MS P ゴシック"/>
            <family val="3"/>
            <charset val="128"/>
          </rPr>
          <t>・職歴は、最終学歴終了時点から</t>
        </r>
        <r>
          <rPr>
            <b/>
            <sz val="11"/>
            <color indexed="81"/>
            <rFont val="MS P ゴシック"/>
            <family val="3"/>
            <charset val="128"/>
          </rPr>
          <t>空白期間がないように記入</t>
        </r>
        <r>
          <rPr>
            <sz val="11"/>
            <color indexed="81"/>
            <rFont val="MS P ゴシック"/>
            <family val="3"/>
            <charset val="128"/>
          </rPr>
          <t xml:space="preserve">する
※宅建業以外の業種に従事した場合も、勤務先の「商号（会社名）等」及び「職務内容」についてすべて記入する
※仕事をしていなかった期間についても「無職」として記入する
※法人の役員に就任している場合（＊過去経歴も含む）は、「就退任日」及び「役職（＊その法人の常勤・非常勤の区別）」を明記すること
（法人役員の就退任年月日は、履歴事項全部証明書等で確認のうえ正確に記入する）
・職業でないもの（＊団体等の役職で報酬を伴わないもの）は記入しない
・職歴が書ききれない場合は、別紙に書いて添付すること
</t>
        </r>
        <r>
          <rPr>
            <b/>
            <sz val="12"/>
            <color indexed="81"/>
            <rFont val="MS P ゴシック"/>
            <family val="3"/>
            <charset val="128"/>
          </rPr>
          <t>＜従事した職務内容：記入例＞</t>
        </r>
        <r>
          <rPr>
            <sz val="11"/>
            <color indexed="81"/>
            <rFont val="MS P ゴシック"/>
            <family val="3"/>
            <charset val="128"/>
          </rPr>
          <t xml:space="preserve">
</t>
        </r>
        <r>
          <rPr>
            <sz val="11"/>
            <color indexed="12"/>
            <rFont val="MS P ゴシック"/>
            <family val="3"/>
            <charset val="128"/>
          </rPr>
          <t xml:space="preserve">「商号等（＊支店の場合は名称も併記）」＋「（ある場合）役職（＊役員の場合：常勤/非常勤の別）」/「職務内容」
</t>
        </r>
        <r>
          <rPr>
            <sz val="11"/>
            <color indexed="81"/>
            <rFont val="MS P ゴシック"/>
            <family val="3"/>
            <charset val="128"/>
          </rPr>
          <t xml:space="preserve">・株式会社　〇〇　取締役（常勤）就任
・〇〇　株式会社　□□支店　政令使用人就任
・合同会社　〇〇　営業　　　
（→現在）～に就任　現在に至る
</t>
        </r>
        <r>
          <rPr>
            <sz val="12"/>
            <color indexed="81"/>
            <rFont val="MS P 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X2" authorId="0" shapeId="0" xr:uid="{5D0B022F-33ED-4CA9-9ACB-CDC77DDAD71E}">
      <text>
        <r>
          <rPr>
            <b/>
            <sz val="12"/>
            <color indexed="81"/>
            <rFont val="MS P ゴシック"/>
            <family val="3"/>
            <charset val="128"/>
          </rPr>
          <t>略歴書</t>
        </r>
        <r>
          <rPr>
            <sz val="12"/>
            <color indexed="81"/>
            <rFont val="MS P ゴシック"/>
            <family val="3"/>
            <charset val="128"/>
          </rPr>
          <t>について：
「</t>
        </r>
        <r>
          <rPr>
            <b/>
            <sz val="12"/>
            <color indexed="81"/>
            <rFont val="MS P ゴシック"/>
            <family val="3"/>
            <charset val="128"/>
          </rPr>
          <t>専任宅地建物取引士</t>
        </r>
        <r>
          <rPr>
            <sz val="12"/>
            <color indexed="81"/>
            <rFont val="MS P ゴシック"/>
            <family val="3"/>
            <charset val="128"/>
          </rPr>
          <t>」等は作成の必要あり
　枚数が不足する場合はシートをコピーしてご利用ください。
㊟「代表者・役員・政令使用人」は、前のシート（添付書類（3））を使用してください。</t>
        </r>
      </text>
    </comment>
    <comment ref="X8" authorId="0" shapeId="0" xr:uid="{E9E016CC-A847-49A8-AD0A-D16402CFAC61}">
      <text>
        <r>
          <rPr>
            <b/>
            <sz val="9"/>
            <color indexed="81"/>
            <rFont val="MS P ゴシック"/>
            <family val="3"/>
            <charset val="128"/>
          </rPr>
          <t>宅地建物取引士の場合：資格登録番号を記入</t>
        </r>
      </text>
    </comment>
    <comment ref="X10" authorId="0" shapeId="0" xr:uid="{136AB0E4-68FF-4B19-A4EB-4492ABF11D03}">
      <text>
        <r>
          <rPr>
            <b/>
            <sz val="14"/>
            <color indexed="81"/>
            <rFont val="MS P ゴシック"/>
            <family val="3"/>
            <charset val="128"/>
          </rPr>
          <t>略歴書：記入上の注意事項</t>
        </r>
        <r>
          <rPr>
            <b/>
            <sz val="12"/>
            <color indexed="81"/>
            <rFont val="MS P ゴシック"/>
            <family val="3"/>
            <charset val="128"/>
          </rPr>
          <t xml:space="preserve">
</t>
        </r>
        <r>
          <rPr>
            <sz val="11"/>
            <color indexed="81"/>
            <rFont val="MS P ゴシック"/>
            <family val="3"/>
            <charset val="128"/>
          </rPr>
          <t xml:space="preserve">・職歴は、最終学歴終了時点から空白期間がないように記入する
※宅建業以外の業種に従事した場合も、勤務先の「商号（会社名）等」及び「職務内容」についてすべて記入する
※仕事をしていなかった期間についても「無職」として記入する
※法人の役員に就任している場合（＊過去経歴も含む）は、「就退任日」及び「役職（＊その法人の常勤・非常勤の区別）」を明記すること
（法人役員の就退任年月日は、履歴事項全部証明書等で確認のうえ正確に記入する）
・職業でないもの（＊団体等の役職で報酬を伴わないもの）は記入しない
・職歴が書ききれない場合は、別紙に書いて添付すること
</t>
        </r>
        <r>
          <rPr>
            <b/>
            <sz val="11"/>
            <color indexed="81"/>
            <rFont val="MS P ゴシック"/>
            <family val="3"/>
            <charset val="128"/>
          </rPr>
          <t xml:space="preserve">
＜従事した職務内容：記入例＞</t>
        </r>
        <r>
          <rPr>
            <sz val="11"/>
            <color indexed="12"/>
            <rFont val="MS P ゴシック"/>
            <family val="3"/>
            <charset val="128"/>
          </rPr>
          <t xml:space="preserve">
「商号等（＊支店の場合は名称も併記）」＋「（ある場合）役職（＊役員の場合：常勤/非常勤の別）」/「職務内容」</t>
        </r>
        <r>
          <rPr>
            <sz val="11"/>
            <color indexed="81"/>
            <rFont val="MS P ゴシック"/>
            <family val="3"/>
            <charset val="128"/>
          </rPr>
          <t xml:space="preserve">
・株式会社　〇〇　取締役（常勤）就任
・〇〇　株式会社　□□支店　専任宅地建物取引士就任
・合同会社　〇〇　営業　　　
（→現在）～に就任　現在に至る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F41" authorId="0" shapeId="0" xr:uid="{0E848CE8-3B45-44EF-B004-52C110D43E6C}">
      <text>
        <r>
          <rPr>
            <b/>
            <sz val="9"/>
            <color indexed="10"/>
            <rFont val="MS P ゴシック"/>
            <family val="3"/>
            <charset val="128"/>
          </rPr>
          <t>※日付を入力してください</t>
        </r>
      </text>
    </comment>
    <comment ref="I42" authorId="0" shapeId="0" xr:uid="{68E0658C-2B1B-45CC-A90D-5C0944A205F6}">
      <text>
        <r>
          <rPr>
            <b/>
            <sz val="9"/>
            <color indexed="81"/>
            <rFont val="MS P ゴシック"/>
            <family val="3"/>
            <charset val="128"/>
          </rPr>
          <t>法人の場合：役職を記入</t>
        </r>
        <r>
          <rPr>
            <sz val="9"/>
            <color indexed="81"/>
            <rFont val="MS P ゴシック"/>
            <family val="3"/>
            <charset val="128"/>
          </rPr>
          <t>（*「第一面」申請者欄に入力した内容が反映されます）</t>
        </r>
        <r>
          <rPr>
            <b/>
            <sz val="9"/>
            <color indexed="81"/>
            <rFont val="MS P ゴシック"/>
            <family val="3"/>
            <charset val="128"/>
          </rPr>
          <t xml:space="preserve">
</t>
        </r>
      </text>
    </comment>
    <comment ref="K43" authorId="0" shapeId="0" xr:uid="{B939BE68-B938-4065-965D-F50F090C2342}">
      <text>
        <r>
          <rPr>
            <b/>
            <sz val="9"/>
            <color indexed="81"/>
            <rFont val="MS P ゴシック"/>
            <family val="3"/>
            <charset val="128"/>
          </rPr>
          <t>代表者氏名</t>
        </r>
        <r>
          <rPr>
            <sz val="9"/>
            <color indexed="81"/>
            <rFont val="MS P ゴシック"/>
            <family val="3"/>
            <charset val="128"/>
          </rPr>
          <t>（*「第一面」申請者欄に入力した内容が反映されます）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Hewlett-Packard Company</author>
    <author>takayo</author>
  </authors>
  <commentList>
    <comment ref="B5" authorId="0" shapeId="0" xr:uid="{00000000-0006-0000-0D00-000001000000}">
      <text>
        <r>
          <rPr>
            <sz val="9"/>
            <color indexed="81"/>
            <rFont val="MS P ゴシック"/>
            <family val="3"/>
            <charset val="128"/>
          </rPr>
          <t>事業所名・所在地は添付書類（３）専任宅地建物取引士設置証明書の内容が反映されます。</t>
        </r>
      </text>
    </comment>
    <comment ref="R5" authorId="0" shapeId="0" xr:uid="{00EBF1B9-F36C-4FA6-A14D-AAF74403AA48}">
      <text>
        <r>
          <rPr>
            <b/>
            <sz val="9"/>
            <color indexed="81"/>
            <rFont val="MS P ゴシック"/>
            <family val="3"/>
            <charset val="128"/>
          </rPr>
          <t>「所有者」「契約相手」</t>
        </r>
        <r>
          <rPr>
            <sz val="9"/>
            <color indexed="81"/>
            <rFont val="MS P ゴシック"/>
            <family val="3"/>
            <charset val="128"/>
          </rPr>
          <t>：相手方が法人の場合は、「</t>
        </r>
        <r>
          <rPr>
            <b/>
            <sz val="9"/>
            <color indexed="81"/>
            <rFont val="MS P ゴシック"/>
            <family val="3"/>
            <charset val="128"/>
          </rPr>
          <t>法人名</t>
        </r>
        <r>
          <rPr>
            <b/>
            <sz val="9"/>
            <color indexed="12"/>
            <rFont val="MS P ゴシック"/>
            <family val="3"/>
            <charset val="128"/>
          </rPr>
          <t>（＊法人の代表者名を含む）</t>
        </r>
        <r>
          <rPr>
            <sz val="9"/>
            <color indexed="81"/>
            <rFont val="MS P ゴシック"/>
            <family val="3"/>
            <charset val="128"/>
          </rPr>
          <t>」を記入する</t>
        </r>
      </text>
    </comment>
    <comment ref="K6" authorId="0" shapeId="0" xr:uid="{583CF91D-FF2E-462F-9A63-C71AF0AB9D22}">
      <text>
        <r>
          <rPr>
            <b/>
            <sz val="9"/>
            <color indexed="81"/>
            <rFont val="MS P ゴシック"/>
            <family val="3"/>
            <charset val="128"/>
          </rPr>
          <t>※契約相手：申請者からみた契約の相手方</t>
        </r>
      </text>
    </comment>
    <comment ref="N7" authorId="0" shapeId="0" xr:uid="{58343FD3-53B7-4171-8A71-863931333B1D}">
      <text>
        <r>
          <rPr>
            <sz val="8"/>
            <color indexed="81"/>
            <rFont val="MS P ゴシック"/>
            <family val="3"/>
            <charset val="128"/>
          </rPr>
          <t>期間の始まりの日</t>
        </r>
      </text>
    </comment>
    <comment ref="O7" authorId="1" shapeId="0" xr:uid="{00000000-0006-0000-0D00-000004000000}">
      <text>
        <r>
          <rPr>
            <sz val="9"/>
            <color indexed="81"/>
            <rFont val="ＭＳ Ｐゴシック"/>
            <family val="3"/>
            <charset val="128"/>
          </rPr>
          <t>リストより選択</t>
        </r>
        <r>
          <rPr>
            <b/>
            <sz val="9"/>
            <color indexed="81"/>
            <rFont val="ＭＳ Ｐゴシック"/>
            <family val="3"/>
            <charset val="128"/>
          </rPr>
          <t xml:space="preserve">
（「賃貸借」又は「使用貸借」）</t>
        </r>
      </text>
    </comment>
    <comment ref="N9" authorId="0" shapeId="0" xr:uid="{35D78280-8BD5-4C8D-971E-146918E6E249}">
      <text>
        <r>
          <rPr>
            <sz val="8"/>
            <color indexed="81"/>
            <rFont val="MS P ゴシック"/>
            <family val="3"/>
            <charset val="128"/>
          </rPr>
          <t>期間の終わりの日</t>
        </r>
      </text>
    </comment>
    <comment ref="N10" authorId="1" shapeId="0" xr:uid="{00000000-0006-0000-0D00-000006000000}">
      <text>
        <r>
          <rPr>
            <sz val="10"/>
            <color indexed="81"/>
            <rFont val="ＭＳ Ｐゴシック"/>
            <family val="3"/>
            <charset val="128"/>
          </rPr>
          <t>㊟</t>
        </r>
        <r>
          <rPr>
            <b/>
            <sz val="10"/>
            <color indexed="81"/>
            <rFont val="ＭＳ Ｐゴシック"/>
            <family val="3"/>
            <charset val="128"/>
          </rPr>
          <t>「自動更新の定め」がある場合はその旨を記入する</t>
        </r>
        <r>
          <rPr>
            <b/>
            <sz val="9"/>
            <color indexed="81"/>
            <rFont val="ＭＳ Ｐゴシック"/>
            <family val="3"/>
            <charset val="128"/>
          </rPr>
          <t xml:space="preserve">
</t>
        </r>
        <r>
          <rPr>
            <sz val="9"/>
            <color indexed="81"/>
            <rFont val="ＭＳ Ｐゴシック"/>
            <family val="3"/>
            <charset val="128"/>
          </rPr>
          <t>（リストより選択可）</t>
        </r>
      </text>
    </comment>
    <comment ref="Q31" authorId="0" shapeId="0" xr:uid="{00000000-0006-0000-0D00-00000F000000}">
      <text>
        <r>
          <rPr>
            <sz val="9"/>
            <color indexed="81"/>
            <rFont val="MS P ゴシック"/>
            <family val="3"/>
            <charset val="128"/>
          </rPr>
          <t>第一面に記入した「商号又は名称」「役職」「代表者氏名」が反映されます。</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A1" authorId="0" shapeId="0" xr:uid="{00000000-0006-0000-0F00-000001000000}">
      <text>
        <r>
          <rPr>
            <b/>
            <sz val="10"/>
            <color indexed="81"/>
            <rFont val="MS P ゴシック"/>
            <family val="3"/>
            <charset val="128"/>
          </rPr>
          <t>＊個人業者のみ記入</t>
        </r>
      </text>
    </comment>
    <comment ref="P2" authorId="0" shapeId="0" xr:uid="{F2F4E752-8FB4-4A37-B1C4-FBCB64444150}">
      <text>
        <r>
          <rPr>
            <b/>
            <sz val="11"/>
            <color indexed="81"/>
            <rFont val="MS P ゴシック"/>
            <family val="3"/>
            <charset val="128"/>
          </rPr>
          <t xml:space="preserve">資産の状況を示す書面：記入上の注意事項
</t>
        </r>
        <r>
          <rPr>
            <b/>
            <sz val="9"/>
            <color indexed="81"/>
            <rFont val="MS P ゴシック"/>
            <family val="3"/>
            <charset val="128"/>
          </rPr>
          <t xml:space="preserve">
</t>
        </r>
        <r>
          <rPr>
            <sz val="10"/>
            <color indexed="81"/>
            <rFont val="MS P ゴシック"/>
            <family val="3"/>
            <charset val="128"/>
          </rPr>
          <t>・宅建業に関する資産に限らず他の事業の用に供している資産及び私生活用資産も含めること
・摘要欄には、資産の内容を具体的に記入すること
・負債が全くない場合には、合計欄に「0」円と記入すること</t>
        </r>
        <r>
          <rPr>
            <b/>
            <sz val="9"/>
            <color indexed="81"/>
            <rFont val="MS P ゴシック"/>
            <family val="3"/>
            <charset val="128"/>
          </rPr>
          <t xml:space="preserve">
</t>
        </r>
      </text>
    </comment>
    <comment ref="P7" authorId="0" shapeId="0" xr:uid="{82168DC7-AC7D-44D8-A6D5-A2CEE7B2325C}">
      <text>
        <r>
          <rPr>
            <b/>
            <sz val="12"/>
            <color indexed="81"/>
            <rFont val="MS P ゴシック"/>
            <family val="3"/>
            <charset val="128"/>
          </rPr>
          <t>＜摘要欄記入例＞</t>
        </r>
        <r>
          <rPr>
            <b/>
            <sz val="10"/>
            <color indexed="81"/>
            <rFont val="MS P ゴシック"/>
            <family val="3"/>
            <charset val="128"/>
          </rPr>
          <t xml:space="preserve">※以下記入例のように具体的に記載する
</t>
        </r>
        <r>
          <rPr>
            <b/>
            <sz val="9"/>
            <color indexed="81"/>
            <rFont val="MS P ゴシック"/>
            <family val="3"/>
            <charset val="128"/>
          </rPr>
          <t xml:space="preserve">
</t>
        </r>
        <r>
          <rPr>
            <b/>
            <sz val="10"/>
            <color indexed="81"/>
            <rFont val="MS P ゴシック"/>
            <family val="3"/>
            <charset val="128"/>
          </rPr>
          <t xml:space="preserve">資産
</t>
        </r>
        <r>
          <rPr>
            <sz val="10"/>
            <color indexed="12"/>
            <rFont val="MS P ゴシック"/>
            <family val="3"/>
            <charset val="128"/>
          </rPr>
          <t>現金預金：「〇〇銀行、〇〇農協」
有価証券：「例）国債」
土地　　：「宅地〇〇㎡」
備品　　：「例）机、椅子、コピー機、FAX」</t>
        </r>
        <r>
          <rPr>
            <b/>
            <sz val="10"/>
            <color indexed="81"/>
            <rFont val="MS P ゴシック"/>
            <family val="3"/>
            <charset val="128"/>
          </rPr>
          <t xml:space="preserve">㊟申請者が時価で見積もる。必ず記入すること。
負債
</t>
        </r>
        <r>
          <rPr>
            <sz val="10"/>
            <color indexed="12"/>
            <rFont val="MS P ゴシック"/>
            <family val="3"/>
            <charset val="128"/>
          </rPr>
          <t>借入金：「〇〇銀行より」</t>
        </r>
      </text>
    </comment>
    <comment ref="P15" authorId="0" shapeId="0" xr:uid="{7EA744DD-B7A8-41BD-8F20-F8A84856E113}">
      <text>
        <r>
          <rPr>
            <b/>
            <sz val="9"/>
            <color indexed="81"/>
            <rFont val="MS P ゴシック"/>
            <family val="3"/>
            <charset val="128"/>
          </rPr>
          <t>合計欄について：
自動で計算結果が表示されますが、</t>
        </r>
        <r>
          <rPr>
            <b/>
            <sz val="9"/>
            <color indexed="10"/>
            <rFont val="MS P ゴシック"/>
            <family val="3"/>
            <charset val="128"/>
          </rPr>
          <t>計算間違いがないかご自身でも必ず確認のうえ</t>
        </r>
        <r>
          <rPr>
            <b/>
            <sz val="9"/>
            <color indexed="81"/>
            <rFont val="MS P ゴシック"/>
            <family val="3"/>
            <charset val="128"/>
          </rPr>
          <t xml:space="preserve">、提出して下さい。
</t>
        </r>
      </text>
    </comment>
    <comment ref="P22" authorId="0" shapeId="0" xr:uid="{A0D0B4D6-5E63-4DD4-8F2C-9EA09F128DF5}">
      <text>
        <r>
          <rPr>
            <b/>
            <sz val="9"/>
            <color indexed="81"/>
            <rFont val="MS P ゴシック"/>
            <family val="3"/>
            <charset val="128"/>
          </rPr>
          <t>合計欄について：
自動で計算結果が表示されますが、</t>
        </r>
        <r>
          <rPr>
            <b/>
            <sz val="9"/>
            <color indexed="10"/>
            <rFont val="MS P ゴシック"/>
            <family val="3"/>
            <charset val="128"/>
          </rPr>
          <t>計算間違いがないかご自身でも必ず確認のうえ</t>
        </r>
        <r>
          <rPr>
            <b/>
            <sz val="9"/>
            <color indexed="81"/>
            <rFont val="MS P ゴシック"/>
            <family val="3"/>
            <charset val="128"/>
          </rPr>
          <t xml:space="preserve">、提出して下さい。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X8" authorId="0" shapeId="0" xr:uid="{00000000-0006-0000-1000-000001000000}">
      <text>
        <r>
          <rPr>
            <b/>
            <sz val="9"/>
            <color indexed="81"/>
            <rFont val="MS P ゴシック"/>
            <family val="3"/>
            <charset val="128"/>
          </rPr>
          <t>更新の場合：第一面に記入した免許番号が自動で入力されます。</t>
        </r>
      </text>
    </comment>
    <comment ref="I11" authorId="0" shapeId="0" xr:uid="{00000000-0006-0000-1000-000002000000}">
      <text>
        <r>
          <rPr>
            <b/>
            <sz val="9"/>
            <color indexed="81"/>
            <rFont val="MS P ゴシック"/>
            <family val="3"/>
            <charset val="128"/>
          </rPr>
          <t>〔事務所の名称〕
主たる事務所の場合：「本店」と記入
従たる事務所の場合：支店の名称を記入　</t>
        </r>
        <r>
          <rPr>
            <sz val="9"/>
            <color indexed="81"/>
            <rFont val="MS P ゴシック"/>
            <family val="3"/>
            <charset val="128"/>
          </rPr>
          <t>※支店の場合は隣のシートをご覧ください。</t>
        </r>
      </text>
    </comment>
    <comment ref="AB12" authorId="0" shapeId="0" xr:uid="{00000000-0006-0000-1000-000003000000}">
      <text>
        <r>
          <rPr>
            <sz val="9"/>
            <color indexed="81"/>
            <rFont val="MS P ゴシック"/>
            <family val="3"/>
            <charset val="128"/>
          </rPr>
          <t>従事する者の数及び専任宅地建物取引士の数は添付書類（３）専任宅地建物取引士設置証明書の内容が反映されます。</t>
        </r>
      </text>
    </comment>
    <comment ref="M17" authorId="0" shapeId="0" xr:uid="{00000000-0006-0000-1000-000004000000}">
      <text>
        <r>
          <rPr>
            <b/>
            <sz val="9"/>
            <color indexed="81"/>
            <rFont val="MS P ゴシック"/>
            <family val="3"/>
            <charset val="128"/>
          </rPr>
          <t>リストより選択</t>
        </r>
      </text>
    </comment>
    <comment ref="T17" authorId="0" shapeId="0" xr:uid="{00000000-0006-0000-1000-000005000000}">
      <text>
        <r>
          <rPr>
            <b/>
            <sz val="9"/>
            <color indexed="81"/>
            <rFont val="MS P ゴシック"/>
            <family val="3"/>
            <charset val="128"/>
          </rPr>
          <t>リストより選択</t>
        </r>
      </text>
    </comment>
    <comment ref="Z17" authorId="0" shapeId="0" xr:uid="{00000000-0006-0000-1000-000006000000}">
      <text>
        <r>
          <rPr>
            <b/>
            <sz val="9"/>
            <color indexed="81"/>
            <rFont val="MS P ゴシック"/>
            <family val="3"/>
            <charset val="128"/>
          </rPr>
          <t>リストより選択可</t>
        </r>
      </text>
    </comment>
    <comment ref="AB17" authorId="0" shapeId="0" xr:uid="{1E7C1168-D284-41C9-A323-1E35F5904276}">
      <text>
        <r>
          <rPr>
            <b/>
            <sz val="10"/>
            <color indexed="81"/>
            <rFont val="MS P ゴシック"/>
            <family val="3"/>
            <charset val="128"/>
          </rPr>
          <t>専任の宅地建物取引士である場合</t>
        </r>
        <r>
          <rPr>
            <sz val="10"/>
            <color indexed="81"/>
            <rFont val="MS P ゴシック"/>
            <family val="3"/>
            <charset val="128"/>
          </rPr>
          <t>は</t>
        </r>
        <r>
          <rPr>
            <b/>
            <sz val="10"/>
            <color indexed="81"/>
            <rFont val="MS P ゴシック"/>
            <family val="3"/>
            <charset val="128"/>
          </rPr>
          <t>○</t>
        </r>
        <r>
          <rPr>
            <sz val="10"/>
            <color indexed="81"/>
            <rFont val="MS P ゴシック"/>
            <family val="3"/>
            <charset val="128"/>
          </rPr>
          <t xml:space="preserve">をつける
</t>
        </r>
        <r>
          <rPr>
            <sz val="9"/>
            <color indexed="81"/>
            <rFont val="MS P ゴシック"/>
            <family val="3"/>
            <charset val="128"/>
          </rPr>
          <t>（リストより選択可）</t>
        </r>
      </text>
    </comment>
    <comment ref="AD17" authorId="0" shapeId="0" xr:uid="{00000000-0006-0000-1000-000008000000}">
      <text>
        <r>
          <rPr>
            <b/>
            <sz val="9"/>
            <color indexed="81"/>
            <rFont val="MS P ゴシック"/>
            <family val="3"/>
            <charset val="128"/>
          </rPr>
          <t>宅地建物取引士資格登録番号　記入欄：
・（　）</t>
        </r>
        <r>
          <rPr>
            <sz val="9"/>
            <color indexed="81"/>
            <rFont val="MS P ゴシック"/>
            <family val="3"/>
            <charset val="128"/>
          </rPr>
          <t>には</t>
        </r>
        <r>
          <rPr>
            <b/>
            <sz val="9"/>
            <color indexed="81"/>
            <rFont val="MS P ゴシック"/>
            <family val="3"/>
            <charset val="128"/>
          </rPr>
          <t>「都道府県知事コード」</t>
        </r>
        <r>
          <rPr>
            <sz val="9"/>
            <color indexed="81"/>
            <rFont val="MS P ゴシック"/>
            <family val="3"/>
            <charset val="128"/>
          </rPr>
          <t>を記入　　例）</t>
        </r>
        <r>
          <rPr>
            <b/>
            <sz val="9"/>
            <color indexed="81"/>
            <rFont val="MS P ゴシック"/>
            <family val="3"/>
            <charset val="128"/>
          </rPr>
          <t>静岡県</t>
        </r>
        <r>
          <rPr>
            <sz val="9"/>
            <color indexed="81"/>
            <rFont val="MS P ゴシック"/>
            <family val="3"/>
            <charset val="128"/>
          </rPr>
          <t>知事登録　→（</t>
        </r>
        <r>
          <rPr>
            <b/>
            <u/>
            <sz val="9"/>
            <color indexed="81"/>
            <rFont val="MS P ゴシック"/>
            <family val="3"/>
            <charset val="128"/>
          </rPr>
          <t>22</t>
        </r>
        <r>
          <rPr>
            <sz val="9"/>
            <color indexed="81"/>
            <rFont val="MS P ゴシック"/>
            <family val="3"/>
            <charset val="128"/>
          </rPr>
          <t>）012345
※都道府県知事コードについては、このファイル内の「必要書類等について」タブをご確認下さい。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BB17" authorId="0" shapeId="0" xr:uid="{00000000-0006-0000-1100-000001000000}">
      <text>
        <r>
          <rPr>
            <sz val="9"/>
            <color indexed="81"/>
            <rFont val="MS P ゴシック"/>
            <family val="3"/>
            <charset val="128"/>
          </rPr>
          <t>都道府県名を入力
例）静岡</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W4" authorId="0" shapeId="0" xr:uid="{CFD96827-C04A-4906-80E0-4F43338CFA74}">
      <text>
        <r>
          <rPr>
            <b/>
            <sz val="18"/>
            <color indexed="12"/>
            <rFont val="MS P ゴシック"/>
            <family val="3"/>
            <charset val="128"/>
          </rPr>
          <t>主たる</t>
        </r>
        <r>
          <rPr>
            <b/>
            <sz val="18"/>
            <color indexed="81"/>
            <rFont val="MS P ゴシック"/>
            <family val="3"/>
            <charset val="128"/>
          </rPr>
          <t>事務所用：</t>
        </r>
        <r>
          <rPr>
            <b/>
            <sz val="18"/>
            <color indexed="53"/>
            <rFont val="MS P ゴシック"/>
            <family val="3"/>
            <charset val="128"/>
          </rPr>
          <t>㊟4ページあります</t>
        </r>
        <r>
          <rPr>
            <sz val="10"/>
            <color indexed="81"/>
            <rFont val="MS P ゴシック"/>
            <family val="3"/>
            <charset val="128"/>
          </rPr>
          <t xml:space="preserve">
</t>
        </r>
        <r>
          <rPr>
            <sz val="14"/>
            <color indexed="81"/>
            <rFont val="MS P ゴシック"/>
            <family val="3"/>
            <charset val="128"/>
          </rPr>
          <t xml:space="preserve">
1.案内図
2.事務所写真
　-①「全景・入り口」
　-②「事務所内部」「業者票・報酬額表（掲示している場所）」
　-③「業者票/報酬額表（※記載内容が判別できるもの）」</t>
        </r>
      </text>
    </comment>
    <comment ref="W37" authorId="0" shapeId="0" xr:uid="{890444D1-65F4-4DBB-9C54-0DF564EEA694}">
      <text>
        <r>
          <rPr>
            <b/>
            <sz val="16"/>
            <color indexed="81"/>
            <rFont val="MS P ゴシック"/>
            <family val="3"/>
            <charset val="128"/>
          </rPr>
          <t>事務所の写真（主たる事務所）</t>
        </r>
      </text>
    </comment>
    <comment ref="W96" authorId="0" shapeId="0" xr:uid="{00000000-0006-0000-1200-000003000000}">
      <text>
        <r>
          <rPr>
            <b/>
            <sz val="9"/>
            <color indexed="81"/>
            <rFont val="MS P ゴシック"/>
            <family val="3"/>
            <charset val="128"/>
          </rPr>
          <t>新規以外
（更新、免許換え、個人⇔法人等）は必要</t>
        </r>
      </text>
    </comment>
    <comment ref="W115" authorId="0" shapeId="0" xr:uid="{00000000-0006-0000-1200-000004000000}">
      <text>
        <r>
          <rPr>
            <b/>
            <sz val="9"/>
            <color indexed="81"/>
            <rFont val="MS P ゴシック"/>
            <family val="3"/>
            <charset val="128"/>
          </rPr>
          <t>新規以外
（更新、免許換え、個人⇔法人等）は必要</t>
        </r>
      </text>
    </comment>
    <comment ref="W117" authorId="0" shapeId="0" xr:uid="{00000000-0006-0000-1200-000005000000}">
      <text>
        <r>
          <rPr>
            <b/>
            <sz val="11"/>
            <color indexed="81"/>
            <rFont val="MS P ゴシック"/>
            <family val="3"/>
            <charset val="128"/>
          </rPr>
          <t>※掲示している「業者票」・「報酬額表」の文字が判別できる程度の大きさ・鮮明なものを貼り付ける
（確認事項）
業者票　：記載内容が現在と一致しているか
報酬額表：最新の内容が掲示されているか　　など</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W4" authorId="0" shapeId="0" xr:uid="{F494095F-A38C-4DA4-85F6-D5B5E8B7E269}">
      <text>
        <r>
          <rPr>
            <b/>
            <sz val="18"/>
            <color indexed="57"/>
            <rFont val="MS P ゴシック"/>
            <family val="3"/>
            <charset val="128"/>
          </rPr>
          <t>従たる</t>
        </r>
        <r>
          <rPr>
            <b/>
            <sz val="18"/>
            <color indexed="81"/>
            <rFont val="MS P ゴシック"/>
            <family val="3"/>
            <charset val="128"/>
          </rPr>
          <t>事務所用：</t>
        </r>
        <r>
          <rPr>
            <b/>
            <sz val="18"/>
            <color indexed="53"/>
            <rFont val="MS P ゴシック"/>
            <family val="3"/>
            <charset val="128"/>
          </rPr>
          <t>㊟4ページあります</t>
        </r>
        <r>
          <rPr>
            <sz val="10"/>
            <color indexed="81"/>
            <rFont val="MS P ゴシック"/>
            <family val="3"/>
            <charset val="128"/>
          </rPr>
          <t xml:space="preserve">
</t>
        </r>
        <r>
          <rPr>
            <sz val="14"/>
            <color indexed="81"/>
            <rFont val="MS P ゴシック"/>
            <family val="3"/>
            <charset val="128"/>
          </rPr>
          <t>1.案内図
2.事務所写真
　-①「全景・入り口」
　-②「事務所内部」「業者票・報酬額表（掲示している場所）」
　-③「業者票/報酬額表（※記載内容が判別できるもの）」</t>
        </r>
      </text>
    </comment>
    <comment ref="W39" authorId="0" shapeId="0" xr:uid="{0E305E89-FB64-4143-9612-F28D4A905C5C}">
      <text>
        <r>
          <rPr>
            <sz val="14"/>
            <color indexed="81"/>
            <rFont val="MS P ゴシック"/>
            <family val="3"/>
            <charset val="128"/>
          </rPr>
          <t>事務所の写真（従たる事務所）</t>
        </r>
      </text>
    </comment>
    <comment ref="W117" authorId="0" shapeId="0" xr:uid="{00000000-0006-0000-1300-000003000000}">
      <text>
        <r>
          <rPr>
            <b/>
            <sz val="12"/>
            <color indexed="81"/>
            <rFont val="MS P ゴシック"/>
            <family val="3"/>
            <charset val="128"/>
          </rPr>
          <t>※掲示している「業者票」・「報酬額表」の文字が判別できる程度の大きさ・鮮明なものを貼り付ける
（確認事項）
業者票　：記載内容が現在と一致しているか
報酬額表：最新の内容が掲示されているか　　など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U5" authorId="0" shapeId="0" xr:uid="{B0C43D73-F77F-4DD3-8120-8755408952B8}">
      <text>
        <r>
          <rPr>
            <b/>
            <sz val="9"/>
            <color indexed="81"/>
            <rFont val="MS P ゴシック"/>
            <family val="3"/>
            <charset val="128"/>
          </rPr>
          <t xml:space="preserve">
更新の場合：第一面に記載した免許番号が自動で入力されます。</t>
        </r>
      </text>
    </comment>
    <comment ref="K9" authorId="0" shapeId="0" xr:uid="{2393CB4F-66A0-481B-B520-29B2678311E8}">
      <text>
        <r>
          <rPr>
            <sz val="10"/>
            <color indexed="81"/>
            <rFont val="MS P ゴシック"/>
            <family val="3"/>
            <charset val="128"/>
          </rPr>
          <t>＜役名コード＞＊一部抜粋
01：代表取締役　02：取締役　03：監査役
04：代表社員　05：社員
※上記以外のコードも有り。詳細は別紙「記入例」を参照のこと</t>
        </r>
      </text>
    </comment>
    <comment ref="Z9" authorId="0" shapeId="0" xr:uid="{0AABB9E1-AF2B-4B40-A839-96EBB8F9588A}">
      <text>
        <r>
          <rPr>
            <sz val="9"/>
            <color indexed="81"/>
            <rFont val="MS P ゴシック"/>
            <family val="3"/>
            <charset val="128"/>
          </rPr>
          <t>＊宅地建物取引士の場合は、資格登録番号を記入</t>
        </r>
      </text>
    </comment>
    <comment ref="I12" authorId="0" shapeId="0" xr:uid="{00000000-0006-0000-0200-000004000000}">
      <text>
        <r>
          <rPr>
            <b/>
            <sz val="9"/>
            <color indexed="81"/>
            <rFont val="MS P ゴシック"/>
            <family val="3"/>
            <charset val="128"/>
          </rPr>
          <t>リストより選択</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T1" authorId="0" shapeId="0" xr:uid="{00000000-0006-0000-1400-000001000000}">
      <text>
        <r>
          <rPr>
            <b/>
            <sz val="12"/>
            <color indexed="81"/>
            <rFont val="MS P ゴシック"/>
            <family val="3"/>
            <charset val="128"/>
          </rPr>
          <t xml:space="preserve">理由書（新規申請の場合）：
法人・新規設立のため貸借対照表、損益計算書、納税証明書が添付できない場合に必要
</t>
        </r>
        <r>
          <rPr>
            <sz val="12"/>
            <color indexed="81"/>
            <rFont val="MS P ゴシック"/>
            <family val="3"/>
            <charset val="128"/>
          </rPr>
          <t>（法人設立後未だ第一期の決算が完了していないとき）</t>
        </r>
      </text>
    </comment>
    <comment ref="B6" authorId="0" shapeId="0" xr:uid="{00000000-0006-0000-1400-000002000000}">
      <text>
        <r>
          <rPr>
            <sz val="11"/>
            <color indexed="81"/>
            <rFont val="MS P ゴシック"/>
            <family val="3"/>
            <charset val="128"/>
          </rPr>
          <t>リストより選択可：</t>
        </r>
        <r>
          <rPr>
            <b/>
            <sz val="11"/>
            <color indexed="81"/>
            <rFont val="MS P ゴシック"/>
            <family val="3"/>
            <charset val="128"/>
          </rPr>
          <t>静岡県知事</t>
        </r>
        <r>
          <rPr>
            <sz val="11"/>
            <color indexed="81"/>
            <rFont val="MS P ゴシック"/>
            <family val="3"/>
            <charset val="128"/>
          </rPr>
          <t>又は</t>
        </r>
        <r>
          <rPr>
            <b/>
            <sz val="11"/>
            <color indexed="81"/>
            <rFont val="MS P ゴシック"/>
            <family val="3"/>
            <charset val="128"/>
          </rPr>
          <t>地方整備局長</t>
        </r>
      </text>
    </comment>
    <comment ref="M14" authorId="0" shapeId="0" xr:uid="{00000000-0006-0000-1400-000003000000}">
      <text>
        <r>
          <rPr>
            <sz val="14"/>
            <color indexed="81"/>
            <rFont val="MS P ゴシック"/>
            <family val="3"/>
            <charset val="128"/>
          </rPr>
          <t>役職を入力して下さい（※代表取締役など）</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U5" authorId="0" shapeId="0" xr:uid="{00000000-0006-0000-0300-000001000000}">
      <text>
        <r>
          <rPr>
            <b/>
            <sz val="9"/>
            <color indexed="81"/>
            <rFont val="MS P ゴシック"/>
            <family val="3"/>
            <charset val="128"/>
          </rPr>
          <t xml:space="preserve">
更新の場合：第一面に記載した免許番号が自動で入力されます。</t>
        </r>
      </text>
    </comment>
    <comment ref="I8" authorId="0" shapeId="0" xr:uid="{00000000-0006-0000-0300-000002000000}">
      <text>
        <r>
          <rPr>
            <b/>
            <sz val="9"/>
            <color indexed="81"/>
            <rFont val="MS P ゴシック"/>
            <family val="3"/>
            <charset val="128"/>
          </rPr>
          <t>リストより選択</t>
        </r>
      </text>
    </comment>
    <comment ref="AE9" authorId="0" shapeId="0" xr:uid="{00000000-0006-0000-0300-000003000000}">
      <text>
        <r>
          <rPr>
            <b/>
            <sz val="9"/>
            <color indexed="81"/>
            <rFont val="MS P ゴシック"/>
            <family val="3"/>
            <charset val="128"/>
          </rPr>
          <t>〔事務所の名称〕
主たる事務所の場合：「本店」と記入
従たる事務所の場合：</t>
        </r>
        <r>
          <rPr>
            <b/>
            <u/>
            <sz val="9"/>
            <color indexed="81"/>
            <rFont val="MS P ゴシック"/>
            <family val="3"/>
            <charset val="128"/>
          </rPr>
          <t>支店の名称</t>
        </r>
        <r>
          <rPr>
            <b/>
            <sz val="9"/>
            <color indexed="81"/>
            <rFont val="MS P ゴシック"/>
            <family val="3"/>
            <charset val="128"/>
          </rPr>
          <t>を記入　</t>
        </r>
        <r>
          <rPr>
            <sz val="9"/>
            <color indexed="81"/>
            <rFont val="MS P ゴシック"/>
            <family val="3"/>
            <charset val="128"/>
          </rPr>
          <t>※支店の場合は隣のシートをご覧ください。</t>
        </r>
      </text>
    </comment>
    <comment ref="AD15" authorId="0" shapeId="0" xr:uid="{A9095FC5-8407-4DBA-AADF-D365EC05F72C}">
      <text>
        <r>
          <rPr>
            <sz val="10"/>
            <color indexed="81"/>
            <rFont val="MS P ゴシック"/>
            <family val="3"/>
            <charset val="128"/>
          </rPr>
          <t>市区町村コードについては、このファイル内の「必要書類等について」タブ又は別紙「記入例」を参照して下さい。
＜例＞　静岡市駿河区○○町１２-３　
　　　　→市区町村コード：</t>
        </r>
        <r>
          <rPr>
            <b/>
            <sz val="10"/>
            <color indexed="81"/>
            <rFont val="MS P ゴシック"/>
            <family val="3"/>
            <charset val="128"/>
          </rPr>
          <t>２２１０２３</t>
        </r>
        <r>
          <rPr>
            <sz val="10"/>
            <color indexed="81"/>
            <rFont val="MS P ゴシック"/>
            <family val="3"/>
            <charset val="128"/>
          </rPr>
          <t>　</t>
        </r>
        <r>
          <rPr>
            <b/>
            <sz val="10"/>
            <color indexed="81"/>
            <rFont val="MS P ゴシック"/>
            <family val="3"/>
            <charset val="128"/>
          </rPr>
          <t>静岡</t>
        </r>
        <r>
          <rPr>
            <sz val="10"/>
            <color indexed="81"/>
            <rFont val="MS P ゴシック"/>
            <family val="3"/>
            <charset val="128"/>
          </rPr>
          <t>県　</t>
        </r>
        <r>
          <rPr>
            <b/>
            <sz val="10"/>
            <color indexed="81"/>
            <rFont val="MS P ゴシック"/>
            <family val="3"/>
            <charset val="128"/>
          </rPr>
          <t>静岡</t>
        </r>
        <r>
          <rPr>
            <sz val="10"/>
            <color indexed="81"/>
            <rFont val="MS P ゴシック"/>
            <family val="3"/>
            <charset val="128"/>
          </rPr>
          <t>市　</t>
        </r>
        <r>
          <rPr>
            <b/>
            <sz val="10"/>
            <color indexed="81"/>
            <rFont val="MS P ゴシック"/>
            <family val="3"/>
            <charset val="128"/>
          </rPr>
          <t>駿河</t>
        </r>
        <r>
          <rPr>
            <sz val="10"/>
            <color indexed="81"/>
            <rFont val="MS P ゴシック"/>
            <family val="3"/>
            <charset val="128"/>
          </rPr>
          <t>区　　
　　　　　　　　　所在地：</t>
        </r>
        <r>
          <rPr>
            <b/>
            <sz val="10"/>
            <color indexed="81"/>
            <rFont val="MS P ゴシック"/>
            <family val="3"/>
            <charset val="128"/>
          </rPr>
          <t>○○町１２－３</t>
        </r>
      </text>
    </comment>
    <comment ref="L19" authorId="0" shapeId="0" xr:uid="{00000000-0006-0000-0300-000005000000}">
      <text>
        <r>
          <rPr>
            <sz val="9"/>
            <color indexed="81"/>
            <rFont val="MS P ゴシック"/>
            <family val="3"/>
            <charset val="128"/>
          </rPr>
          <t>㊟「従事する者の数」は、代表者を含めた数</t>
        </r>
      </text>
    </comment>
    <comment ref="Q24" authorId="0" shapeId="0" xr:uid="{712DA978-B6C1-4348-9BE8-1CFD9FC96251}">
      <text>
        <r>
          <rPr>
            <sz val="9"/>
            <color indexed="81"/>
            <rFont val="MS P ゴシック"/>
            <family val="3"/>
            <charset val="128"/>
          </rPr>
          <t>＊宅地建物取引士の場合は、資格登録番号を記入</t>
        </r>
      </text>
    </comment>
    <comment ref="I27" authorId="0" shapeId="0" xr:uid="{00000000-0006-0000-0300-000006000000}">
      <text>
        <r>
          <rPr>
            <b/>
            <sz val="9"/>
            <color indexed="81"/>
            <rFont val="MS P ゴシック"/>
            <family val="3"/>
            <charset val="128"/>
          </rPr>
          <t>リストより選択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S7" authorId="0" shapeId="0" xr:uid="{AC7E44A2-E479-4EF0-8B63-24A65CAB1F4B}">
      <text>
        <r>
          <rPr>
            <sz val="10"/>
            <color indexed="81"/>
            <rFont val="MS P ゴシック"/>
            <family val="3"/>
            <charset val="128"/>
          </rPr>
          <t>〔事務所の名称〕
主たる事務所の場合：「</t>
        </r>
        <r>
          <rPr>
            <b/>
            <sz val="10"/>
            <color indexed="81"/>
            <rFont val="MS P ゴシック"/>
            <family val="3"/>
            <charset val="128"/>
          </rPr>
          <t>本店</t>
        </r>
        <r>
          <rPr>
            <sz val="10"/>
            <color indexed="81"/>
            <rFont val="MS P ゴシック"/>
            <family val="3"/>
            <charset val="128"/>
          </rPr>
          <t>」と記入
従たる事務所の場合：</t>
        </r>
        <r>
          <rPr>
            <b/>
            <sz val="10"/>
            <color indexed="81"/>
            <rFont val="MS P ゴシック"/>
            <family val="3"/>
            <charset val="128"/>
          </rPr>
          <t>支店の名称</t>
        </r>
        <r>
          <rPr>
            <sz val="10"/>
            <color indexed="81"/>
            <rFont val="MS P ゴシック"/>
            <family val="3"/>
            <charset val="128"/>
          </rPr>
          <t>を記入　※支店の場合は隣のシートをご覧ください。</t>
        </r>
      </text>
    </comment>
    <comment ref="I18" authorId="0" shapeId="0" xr:uid="{00000000-0006-0000-0500-000002000000}">
      <text>
        <r>
          <rPr>
            <b/>
            <sz val="9"/>
            <color indexed="81"/>
            <rFont val="MS P ゴシック"/>
            <family val="3"/>
            <charset val="128"/>
          </rPr>
          <t>リストより選択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AE2" authorId="0" shapeId="0" xr:uid="{3B6D5A13-D88F-433C-B74F-DC6D61C6301D}">
      <text>
        <r>
          <rPr>
            <sz val="10"/>
            <color indexed="81"/>
            <rFont val="MS P ゴシック"/>
            <family val="3"/>
            <charset val="128"/>
          </rPr>
          <t>◎</t>
        </r>
        <r>
          <rPr>
            <b/>
            <sz val="10"/>
            <color indexed="81"/>
            <rFont val="MS P ゴシック"/>
            <family val="3"/>
            <charset val="128"/>
          </rPr>
          <t>県知事免許</t>
        </r>
        <r>
          <rPr>
            <sz val="10"/>
            <color indexed="81"/>
            <rFont val="MS P ゴシック"/>
            <family val="3"/>
            <charset val="128"/>
          </rPr>
          <t>の場合：
　　・</t>
        </r>
        <r>
          <rPr>
            <b/>
            <sz val="10"/>
            <color indexed="81"/>
            <rFont val="MS P ゴシック"/>
            <family val="3"/>
            <charset val="128"/>
          </rPr>
          <t>新規、更新</t>
        </r>
        <r>
          <rPr>
            <sz val="10"/>
            <color indexed="81"/>
            <rFont val="MS P ゴシック"/>
            <family val="3"/>
            <charset val="128"/>
          </rPr>
          <t>　⇒県収入</t>
        </r>
        <r>
          <rPr>
            <b/>
            <sz val="10"/>
            <color indexed="10"/>
            <rFont val="MS P ゴシック"/>
            <family val="3"/>
            <charset val="128"/>
          </rPr>
          <t>証紙</t>
        </r>
        <r>
          <rPr>
            <sz val="10"/>
            <color indexed="81"/>
            <rFont val="MS P ゴシック"/>
            <family val="3"/>
            <charset val="128"/>
          </rPr>
          <t>　３３，０００円分　貼付け
     （電子申請の場合は、手数料が26，500円）     
◎</t>
        </r>
        <r>
          <rPr>
            <b/>
            <sz val="10"/>
            <color indexed="81"/>
            <rFont val="MS P ゴシック"/>
            <family val="3"/>
            <charset val="128"/>
          </rPr>
          <t>大臣免許</t>
        </r>
        <r>
          <rPr>
            <sz val="10"/>
            <color indexed="81"/>
            <rFont val="MS P ゴシック"/>
            <family val="3"/>
            <charset val="128"/>
          </rPr>
          <t>の場合：
　　・</t>
        </r>
        <r>
          <rPr>
            <b/>
            <sz val="10"/>
            <color indexed="81"/>
            <rFont val="MS P ゴシック"/>
            <family val="3"/>
            <charset val="128"/>
          </rPr>
          <t>新規、免許換え</t>
        </r>
        <r>
          <rPr>
            <sz val="10"/>
            <color indexed="81"/>
            <rFont val="MS P ゴシック"/>
            <family val="3"/>
            <charset val="128"/>
          </rPr>
          <t>　⇒</t>
        </r>
        <r>
          <rPr>
            <b/>
            <sz val="10"/>
            <color indexed="81"/>
            <rFont val="MS P ゴシック"/>
            <family val="3"/>
            <charset val="128"/>
          </rPr>
          <t>登録免許税</t>
        </r>
        <r>
          <rPr>
            <sz val="10"/>
            <color indexed="81"/>
            <rFont val="MS P ゴシック"/>
            <family val="3"/>
            <charset val="128"/>
          </rPr>
          <t>　９０，０００円を納入した</t>
        </r>
        <r>
          <rPr>
            <b/>
            <sz val="10"/>
            <color indexed="81"/>
            <rFont val="MS P ゴシック"/>
            <family val="3"/>
            <charset val="128"/>
          </rPr>
          <t>領収書</t>
        </r>
        <r>
          <rPr>
            <sz val="10"/>
            <color indexed="81"/>
            <rFont val="MS P ゴシック"/>
            <family val="3"/>
            <charset val="128"/>
          </rPr>
          <t>　貼付け
　　・</t>
        </r>
        <r>
          <rPr>
            <b/>
            <sz val="10"/>
            <color indexed="81"/>
            <rFont val="MS P ゴシック"/>
            <family val="3"/>
            <charset val="128"/>
          </rPr>
          <t>更新</t>
        </r>
        <r>
          <rPr>
            <sz val="10"/>
            <color indexed="81"/>
            <rFont val="MS P ゴシック"/>
            <family val="3"/>
            <charset val="128"/>
          </rPr>
          <t>　⇒収入</t>
        </r>
        <r>
          <rPr>
            <b/>
            <sz val="10"/>
            <color indexed="12"/>
            <rFont val="MS P ゴシック"/>
            <family val="3"/>
            <charset val="128"/>
          </rPr>
          <t>印紙</t>
        </r>
        <r>
          <rPr>
            <sz val="10"/>
            <color indexed="81"/>
            <rFont val="MS P ゴシック"/>
            <family val="3"/>
            <charset val="128"/>
          </rPr>
          <t xml:space="preserve">　３３，０００円分　貼付け
 　　（電子申請の場合は、手数料が26，500円）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I7" authorId="0" shapeId="0" xr:uid="{00000000-0006-0000-0800-000001000000}">
      <text>
        <r>
          <rPr>
            <b/>
            <sz val="9"/>
            <color indexed="81"/>
            <rFont val="MS P ゴシック"/>
            <family val="3"/>
            <charset val="128"/>
          </rPr>
          <t>組織変更：
「商号</t>
        </r>
        <r>
          <rPr>
            <sz val="9"/>
            <color indexed="81"/>
            <rFont val="MS P ゴシック"/>
            <family val="3"/>
            <charset val="128"/>
          </rPr>
          <t>（若しくは</t>
        </r>
        <r>
          <rPr>
            <b/>
            <sz val="9"/>
            <color indexed="81"/>
            <rFont val="MS P ゴシック"/>
            <family val="3"/>
            <charset val="128"/>
          </rPr>
          <t>名称</t>
        </r>
        <r>
          <rPr>
            <sz val="9"/>
            <color indexed="81"/>
            <rFont val="MS P ゴシック"/>
            <family val="3"/>
            <charset val="128"/>
          </rPr>
          <t>）</t>
        </r>
        <r>
          <rPr>
            <b/>
            <sz val="9"/>
            <color indexed="81"/>
            <rFont val="MS P ゴシック"/>
            <family val="3"/>
            <charset val="128"/>
          </rPr>
          <t xml:space="preserve">変更」・「合併」等について記入
</t>
        </r>
        <r>
          <rPr>
            <sz val="9"/>
            <color indexed="81"/>
            <rFont val="MS P ゴシック"/>
            <family val="3"/>
            <charset val="128"/>
          </rPr>
          <t>（※変更年月日も記入する）</t>
        </r>
      </text>
    </comment>
    <comment ref="B8" authorId="0" shapeId="0" xr:uid="{00000000-0006-0000-0800-000002000000}">
      <text>
        <r>
          <rPr>
            <b/>
            <sz val="9"/>
            <color indexed="81"/>
            <rFont val="MS P ゴシック"/>
            <family val="3"/>
            <charset val="128"/>
          </rPr>
          <t>リストより選択</t>
        </r>
      </text>
    </comment>
    <comment ref="B9" authorId="0" shapeId="0" xr:uid="{00000000-0006-0000-0800-000003000000}">
      <text>
        <r>
          <rPr>
            <b/>
            <sz val="12"/>
            <color indexed="10"/>
            <rFont val="MS P ゴシック"/>
            <family val="3"/>
            <charset val="128"/>
          </rPr>
          <t>※必ずリストよりいずれかを選択して下さい。</t>
        </r>
        <r>
          <rPr>
            <b/>
            <sz val="9"/>
            <color indexed="81"/>
            <rFont val="MS P ゴシック"/>
            <family val="3"/>
            <charset val="128"/>
          </rPr>
          <t xml:space="preserve">
</t>
        </r>
        <r>
          <rPr>
            <b/>
            <sz val="10"/>
            <color indexed="12"/>
            <rFont val="MS P ゴシック"/>
            <family val="3"/>
            <charset val="128"/>
          </rPr>
          <t>新規</t>
        </r>
        <r>
          <rPr>
            <b/>
            <sz val="10"/>
            <color indexed="81"/>
            <rFont val="MS P ゴシック"/>
            <family val="3"/>
            <charset val="128"/>
          </rPr>
          <t>の場合：「</t>
        </r>
        <r>
          <rPr>
            <b/>
            <sz val="10"/>
            <color indexed="12"/>
            <rFont val="MS P ゴシック"/>
            <family val="3"/>
            <charset val="128"/>
          </rPr>
          <t>新規</t>
        </r>
        <r>
          <rPr>
            <b/>
            <sz val="10"/>
            <color indexed="81"/>
            <rFont val="MS P ゴシック"/>
            <family val="3"/>
            <charset val="128"/>
          </rPr>
          <t>」を入力</t>
        </r>
        <r>
          <rPr>
            <b/>
            <sz val="9"/>
            <color indexed="81"/>
            <rFont val="MS P ゴシック"/>
            <family val="3"/>
            <charset val="128"/>
          </rPr>
          <t xml:space="preserve">
</t>
        </r>
        <r>
          <rPr>
            <b/>
            <sz val="10"/>
            <color indexed="17"/>
            <rFont val="MS P ゴシック"/>
            <family val="3"/>
            <charset val="128"/>
          </rPr>
          <t>更新</t>
        </r>
        <r>
          <rPr>
            <b/>
            <sz val="10"/>
            <color indexed="81"/>
            <rFont val="MS P ゴシック"/>
            <family val="3"/>
            <charset val="128"/>
          </rPr>
          <t>の場合：免許の種類を入力
※「</t>
        </r>
        <r>
          <rPr>
            <b/>
            <sz val="10"/>
            <color indexed="17"/>
            <rFont val="MS P ゴシック"/>
            <family val="3"/>
            <charset val="128"/>
          </rPr>
          <t>静岡県知事</t>
        </r>
        <r>
          <rPr>
            <b/>
            <sz val="10"/>
            <color indexed="81"/>
            <rFont val="MS P ゴシック"/>
            <family val="3"/>
            <charset val="128"/>
          </rPr>
          <t>」又は「</t>
        </r>
        <r>
          <rPr>
            <b/>
            <sz val="10"/>
            <color indexed="17"/>
            <rFont val="MS P ゴシック"/>
            <family val="3"/>
            <charset val="128"/>
          </rPr>
          <t>国土交通大臣</t>
        </r>
        <r>
          <rPr>
            <b/>
            <sz val="10"/>
            <color indexed="81"/>
            <rFont val="MS P ゴシック"/>
            <family val="3"/>
            <charset val="128"/>
          </rPr>
          <t>」</t>
        </r>
        <r>
          <rPr>
            <b/>
            <sz val="9"/>
            <color indexed="81"/>
            <rFont val="MS P ゴシック"/>
            <family val="3"/>
            <charset val="128"/>
          </rPr>
          <t xml:space="preserve">
</t>
        </r>
      </text>
    </comment>
    <comment ref="AQ12" authorId="0" shapeId="0" xr:uid="{C1F674D7-A5FC-49D2-B682-500B63B87AC3}">
      <text>
        <r>
          <rPr>
            <sz val="9"/>
            <color indexed="81"/>
            <rFont val="MS P ゴシック"/>
            <family val="3"/>
            <charset val="128"/>
          </rPr>
          <t>合計欄について：
自動で計算結果が表示されますが、</t>
        </r>
        <r>
          <rPr>
            <sz val="9"/>
            <color indexed="10"/>
            <rFont val="MS P ゴシック"/>
            <family val="3"/>
            <charset val="128"/>
          </rPr>
          <t>計算間違いがないかご自身でも必ず確認</t>
        </r>
        <r>
          <rPr>
            <sz val="9"/>
            <color indexed="81"/>
            <rFont val="MS P ゴシック"/>
            <family val="3"/>
            <charset val="128"/>
          </rPr>
          <t>のうえ、提出して下さい。</t>
        </r>
      </text>
    </comment>
    <comment ref="H13" authorId="0" shapeId="0" xr:uid="{00000000-0006-0000-0800-000004000000}">
      <text>
        <r>
          <rPr>
            <sz val="9"/>
            <color indexed="81"/>
            <rFont val="MS P ゴシック"/>
            <family val="3"/>
            <charset val="128"/>
          </rPr>
          <t>※</t>
        </r>
        <r>
          <rPr>
            <b/>
            <sz val="9"/>
            <color indexed="10"/>
            <rFont val="MS P ゴシック"/>
            <family val="3"/>
            <charset val="128"/>
          </rPr>
          <t>初回更新時</t>
        </r>
        <r>
          <rPr>
            <sz val="9"/>
            <color indexed="81"/>
            <rFont val="MS P ゴシック"/>
            <family val="3"/>
            <charset val="128"/>
          </rPr>
          <t>は、</t>
        </r>
        <r>
          <rPr>
            <u/>
            <sz val="9"/>
            <color indexed="81"/>
            <rFont val="MS P ゴシック"/>
            <family val="3"/>
            <charset val="128"/>
          </rPr>
          <t>免許有効期間</t>
        </r>
        <r>
          <rPr>
            <b/>
            <u/>
            <sz val="9"/>
            <color indexed="81"/>
            <rFont val="MS P ゴシック"/>
            <family val="3"/>
            <charset val="128"/>
          </rPr>
          <t>開始日</t>
        </r>
        <r>
          <rPr>
            <sz val="9"/>
            <color indexed="81"/>
            <rFont val="MS P ゴシック"/>
            <family val="3"/>
            <charset val="128"/>
          </rPr>
          <t>から記入</t>
        </r>
      </text>
    </comment>
    <comment ref="U13" authorId="0" shapeId="0" xr:uid="{00000000-0006-0000-0800-000005000000}">
      <text>
        <r>
          <rPr>
            <b/>
            <sz val="9"/>
            <color indexed="81"/>
            <rFont val="MS P ゴシック"/>
            <family val="3"/>
            <charset val="128"/>
          </rPr>
          <t>法人</t>
        </r>
        <r>
          <rPr>
            <sz val="9"/>
            <color indexed="81"/>
            <rFont val="MS P ゴシック"/>
            <family val="3"/>
            <charset val="128"/>
          </rPr>
          <t>の場合：</t>
        </r>
        <r>
          <rPr>
            <b/>
            <sz val="9"/>
            <color indexed="81"/>
            <rFont val="MS P ゴシック"/>
            <family val="3"/>
            <charset val="128"/>
          </rPr>
          <t>事業年度</t>
        </r>
        <r>
          <rPr>
            <sz val="9"/>
            <color indexed="81"/>
            <rFont val="MS P ゴシック"/>
            <family val="3"/>
            <charset val="128"/>
          </rPr>
          <t xml:space="preserve">
</t>
        </r>
        <r>
          <rPr>
            <b/>
            <sz val="9"/>
            <color indexed="81"/>
            <rFont val="MS P ゴシック"/>
            <family val="3"/>
            <charset val="128"/>
          </rPr>
          <t>個人</t>
        </r>
        <r>
          <rPr>
            <sz val="9"/>
            <color indexed="81"/>
            <rFont val="MS P ゴシック"/>
            <family val="3"/>
            <charset val="128"/>
          </rPr>
          <t>の場合：</t>
        </r>
        <r>
          <rPr>
            <b/>
            <sz val="9"/>
            <color indexed="81"/>
            <rFont val="MS P ゴシック"/>
            <family val="3"/>
            <charset val="128"/>
          </rPr>
          <t>１月１日～１２月３１日</t>
        </r>
      </text>
    </comment>
    <comment ref="H17" authorId="0" shapeId="0" xr:uid="{00000000-0006-0000-0800-000007000000}">
      <text>
        <r>
          <rPr>
            <b/>
            <sz val="9"/>
            <color indexed="81"/>
            <rFont val="MS P ゴシック"/>
            <family val="3"/>
            <charset val="128"/>
          </rPr>
          <t>「売買・交換」欄：
・上段→「売買」
・下欄→「交換」</t>
        </r>
        <r>
          <rPr>
            <sz val="9"/>
            <color indexed="81"/>
            <rFont val="MS P ゴシック"/>
            <family val="3"/>
            <charset val="128"/>
          </rPr>
          <t xml:space="preserve">
</t>
        </r>
      </text>
    </comment>
    <comment ref="AQ42" authorId="0" shapeId="0" xr:uid="{00000000-0006-0000-0800-000008000000}">
      <text>
        <r>
          <rPr>
            <b/>
            <sz val="9"/>
            <color indexed="17"/>
            <rFont val="MS P ゴシック"/>
            <family val="3"/>
            <charset val="128"/>
          </rPr>
          <t>※更新時</t>
        </r>
        <r>
          <rPr>
            <b/>
            <sz val="9"/>
            <color indexed="81"/>
            <rFont val="MS P ゴシック"/>
            <family val="3"/>
            <charset val="128"/>
          </rPr>
          <t xml:space="preserve">
　</t>
        </r>
        <r>
          <rPr>
            <sz val="9"/>
            <color indexed="81"/>
            <rFont val="MS P ゴシック"/>
            <family val="3"/>
            <charset val="128"/>
          </rPr>
          <t>事業の実績</t>
        </r>
        <r>
          <rPr>
            <b/>
            <sz val="9"/>
            <color indexed="81"/>
            <rFont val="MS P ゴシック"/>
            <family val="3"/>
            <charset val="128"/>
          </rPr>
          <t>（第一面・第二面）：
　１年以上実績がない場合は、別途「理由書」の添付を要す</t>
        </r>
        <r>
          <rPr>
            <sz val="9"/>
            <color indexed="81"/>
            <rFont val="MS P ゴシック"/>
            <family val="3"/>
            <charset val="128"/>
          </rPr>
          <t>（書式は自由）</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AM2" authorId="0" shapeId="0" xr:uid="{C7FCC7EB-FE63-48E1-B62E-B6DA1701F230}">
      <text>
        <r>
          <rPr>
            <sz val="9"/>
            <color indexed="81"/>
            <rFont val="MS P ゴシック"/>
            <family val="3"/>
            <charset val="128"/>
          </rPr>
          <t>合計欄について：
自動で計算結果が表示されますが、</t>
        </r>
        <r>
          <rPr>
            <sz val="9"/>
            <color indexed="10"/>
            <rFont val="MS P ゴシック"/>
            <family val="3"/>
            <charset val="128"/>
          </rPr>
          <t>計算間違いがないかご自身でも必ず確認のうえ</t>
        </r>
        <r>
          <rPr>
            <sz val="9"/>
            <color indexed="81"/>
            <rFont val="MS P ゴシック"/>
            <family val="3"/>
            <charset val="128"/>
          </rPr>
          <t>、提出して下さい。</t>
        </r>
      </text>
    </comment>
    <comment ref="AM37" authorId="0" shapeId="0" xr:uid="{00000000-0006-0000-0900-000003000000}">
      <text>
        <r>
          <rPr>
            <b/>
            <sz val="9"/>
            <color indexed="17"/>
            <rFont val="MS P ゴシック"/>
            <family val="3"/>
            <charset val="128"/>
          </rPr>
          <t>※更新時</t>
        </r>
        <r>
          <rPr>
            <b/>
            <sz val="9"/>
            <color indexed="81"/>
            <rFont val="MS P ゴシック"/>
            <family val="3"/>
            <charset val="128"/>
          </rPr>
          <t xml:space="preserve">
　事業の実績（第一面・第二面）：１年以上実績がない場合は、別途「理由書」の添付を要する</t>
        </r>
        <r>
          <rPr>
            <sz val="9"/>
            <color indexed="81"/>
            <rFont val="MS P ゴシック"/>
            <family val="3"/>
            <charset val="128"/>
          </rPr>
          <t>（書式は自由）</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U18" authorId="0" shapeId="0" xr:uid="{00000000-0006-0000-0A00-000001000000}">
      <text>
        <r>
          <rPr>
            <b/>
            <sz val="9"/>
            <color indexed="81"/>
            <rFont val="MS P ゴシック"/>
            <family val="3"/>
            <charset val="128"/>
          </rPr>
          <t>法人の場合：役職を記入</t>
        </r>
        <r>
          <rPr>
            <sz val="9"/>
            <color indexed="81"/>
            <rFont val="MS P ゴシック"/>
            <family val="3"/>
            <charset val="128"/>
          </rPr>
          <t>（*「第一面」申請者欄に入力した内容が反映されます）</t>
        </r>
        <r>
          <rPr>
            <b/>
            <sz val="9"/>
            <color indexed="81"/>
            <rFont val="MS P ゴシック"/>
            <family val="3"/>
            <charset val="128"/>
          </rPr>
          <t xml:space="preserve">
個人の場合：未記入</t>
        </r>
      </text>
    </comment>
    <comment ref="AB20" authorId="0" shapeId="0" xr:uid="{B8674A82-E6BD-4E47-BA44-7312E4F5D91B}">
      <text>
        <r>
          <rPr>
            <sz val="9"/>
            <color indexed="81"/>
            <rFont val="MS P ゴシック"/>
            <family val="3"/>
            <charset val="128"/>
          </rPr>
          <t>＊該当する場合のみ記入</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Hewlett-Packard Company</author>
  </authors>
  <commentList>
    <comment ref="Q14" authorId="0" shapeId="0" xr:uid="{00000000-0006-0000-0B00-000001000000}">
      <text>
        <r>
          <rPr>
            <sz val="9"/>
            <color indexed="81"/>
            <rFont val="MS P ゴシック"/>
            <family val="3"/>
            <charset val="128"/>
          </rPr>
          <t>第一面に入力した「商号又は名称」、「役職」、「代表者名」が反映されます。</t>
        </r>
      </text>
    </comment>
    <comment ref="M22" authorId="0" shapeId="0" xr:uid="{00000000-0006-0000-0B00-000002000000}">
      <text>
        <r>
          <rPr>
            <sz val="9"/>
            <color indexed="81"/>
            <rFont val="MS P ゴシック"/>
            <family val="3"/>
            <charset val="128"/>
          </rPr>
          <t>㊟「従事する者の数」は</t>
        </r>
        <r>
          <rPr>
            <b/>
            <u/>
            <sz val="9"/>
            <color indexed="81"/>
            <rFont val="MS P ゴシック"/>
            <family val="3"/>
            <charset val="128"/>
          </rPr>
          <t>代表者・専任宅地建物取引士を含めた数</t>
        </r>
      </text>
    </comment>
    <comment ref="B23" authorId="0" shapeId="0" xr:uid="{00000000-0006-0000-0B00-000003000000}">
      <text>
        <r>
          <rPr>
            <b/>
            <sz val="10"/>
            <color indexed="81"/>
            <rFont val="MS P ゴシック"/>
            <family val="3"/>
            <charset val="128"/>
          </rPr>
          <t xml:space="preserve">＊事務所の名称
</t>
        </r>
        <r>
          <rPr>
            <b/>
            <sz val="9"/>
            <color indexed="81"/>
            <rFont val="MS P ゴシック"/>
            <family val="3"/>
            <charset val="128"/>
          </rPr>
          <t xml:space="preserve">
　・本店の場合→　「本店」と記入
　・支店の場合→　</t>
        </r>
        <r>
          <rPr>
            <b/>
            <u/>
            <sz val="9"/>
            <color indexed="81"/>
            <rFont val="MS P ゴシック"/>
            <family val="3"/>
            <charset val="128"/>
          </rPr>
          <t>支店の名称</t>
        </r>
        <r>
          <rPr>
            <b/>
            <sz val="9"/>
            <color indexed="81"/>
            <rFont val="MS P ゴシック"/>
            <family val="3"/>
            <charset val="128"/>
          </rPr>
          <t>を記入</t>
        </r>
      </text>
    </comment>
  </commentList>
</comments>
</file>

<file path=xl/sharedStrings.xml><?xml version="1.0" encoding="utf-8"?>
<sst xmlns="http://schemas.openxmlformats.org/spreadsheetml/2006/main" count="2153" uniqueCount="605">
  <si>
    <t>宅地建物取引業免許申請必要書類等について</t>
    <rPh sb="0" eb="2">
      <t>タクチ</t>
    </rPh>
    <rPh sb="2" eb="4">
      <t>タテモノ</t>
    </rPh>
    <rPh sb="4" eb="6">
      <t>トリヒキ</t>
    </rPh>
    <rPh sb="6" eb="7">
      <t>ギョウ</t>
    </rPh>
    <rPh sb="7" eb="9">
      <t>メンキョ</t>
    </rPh>
    <rPh sb="9" eb="11">
      <t>シンセイ</t>
    </rPh>
    <rPh sb="11" eb="13">
      <t>ヒツヨウ</t>
    </rPh>
    <rPh sb="13" eb="15">
      <t>ショルイ</t>
    </rPh>
    <rPh sb="15" eb="16">
      <t>トウ</t>
    </rPh>
    <phoneticPr fontId="3"/>
  </si>
  <si>
    <t>＜参考＞</t>
    <rPh sb="1" eb="3">
      <t>サンコウ</t>
    </rPh>
    <phoneticPr fontId="3"/>
  </si>
  <si>
    <t>順序</t>
    <rPh sb="0" eb="2">
      <t>ジュンジョ</t>
    </rPh>
    <phoneticPr fontId="3"/>
  </si>
  <si>
    <t>書類名</t>
    <rPh sb="0" eb="2">
      <t>ショルイ</t>
    </rPh>
    <rPh sb="2" eb="3">
      <t>メイ</t>
    </rPh>
    <phoneticPr fontId="3"/>
  </si>
  <si>
    <t>法人</t>
    <rPh sb="0" eb="2">
      <t>ホウジン</t>
    </rPh>
    <phoneticPr fontId="3"/>
  </si>
  <si>
    <t>個人</t>
    <rPh sb="0" eb="2">
      <t>コジン</t>
    </rPh>
    <phoneticPr fontId="3"/>
  </si>
  <si>
    <t>●　国土交通大臣、都道府県知事コード</t>
    <rPh sb="2" eb="4">
      <t>コクド</t>
    </rPh>
    <rPh sb="4" eb="6">
      <t>コウツウ</t>
    </rPh>
    <rPh sb="6" eb="8">
      <t>ダイジン</t>
    </rPh>
    <rPh sb="9" eb="13">
      <t>トドウフケン</t>
    </rPh>
    <rPh sb="13" eb="15">
      <t>チジ</t>
    </rPh>
    <phoneticPr fontId="3"/>
  </si>
  <si>
    <t>◆免許申請書</t>
    <rPh sb="1" eb="3">
      <t>メンキョ</t>
    </rPh>
    <rPh sb="3" eb="6">
      <t>シンセイショ</t>
    </rPh>
    <phoneticPr fontId="3"/>
  </si>
  <si>
    <t>（様式一号）</t>
    <rPh sb="1" eb="3">
      <t>ヨウシキ</t>
    </rPh>
    <rPh sb="3" eb="5">
      <t>イチゴウ</t>
    </rPh>
    <phoneticPr fontId="3"/>
  </si>
  <si>
    <t>00</t>
    <phoneticPr fontId="3"/>
  </si>
  <si>
    <t>国土交通大臣</t>
  </si>
  <si>
    <t>富山県知事</t>
  </si>
  <si>
    <t>島根県知事</t>
  </si>
  <si>
    <t>北海道知事（石狩）</t>
  </si>
  <si>
    <t>第一面：</t>
    <rPh sb="0" eb="1">
      <t>ダイ</t>
    </rPh>
    <rPh sb="1" eb="3">
      <t>イチメン</t>
    </rPh>
    <phoneticPr fontId="3"/>
  </si>
  <si>
    <t>◎</t>
    <phoneticPr fontId="3"/>
  </si>
  <si>
    <t>石川県知事</t>
  </si>
  <si>
    <t>岡山県知事</t>
  </si>
  <si>
    <t>北海道知事（渡島）</t>
  </si>
  <si>
    <t>第二面：</t>
    <rPh sb="0" eb="1">
      <t>ダイ</t>
    </rPh>
    <rPh sb="1" eb="2">
      <t>ニ</t>
    </rPh>
    <rPh sb="2" eb="3">
      <t>メン</t>
    </rPh>
    <phoneticPr fontId="3"/>
  </si>
  <si>
    <t>役員</t>
    <rPh sb="0" eb="2">
      <t>ヤクイン</t>
    </rPh>
    <phoneticPr fontId="3"/>
  </si>
  <si>
    <t>-</t>
    <phoneticPr fontId="3"/>
  </si>
  <si>
    <t>02</t>
    <phoneticPr fontId="3"/>
  </si>
  <si>
    <t>青森県知事</t>
    <rPh sb="0" eb="2">
      <t>アオモリ</t>
    </rPh>
    <phoneticPr fontId="3"/>
  </si>
  <si>
    <t>福井県知事</t>
  </si>
  <si>
    <t>広島県知事</t>
  </si>
  <si>
    <t>北海道知事（檜山）</t>
  </si>
  <si>
    <t>第三面：</t>
    <rPh sb="0" eb="1">
      <t>ダイ</t>
    </rPh>
    <rPh sb="1" eb="2">
      <t>サン</t>
    </rPh>
    <rPh sb="2" eb="3">
      <t>メン</t>
    </rPh>
    <phoneticPr fontId="3"/>
  </si>
  <si>
    <r>
      <t>事務所、政令使用人、専任宅地建物取引士</t>
    </r>
    <r>
      <rPr>
        <sz val="9"/>
        <rFont val="ＭＳ Ｐゴシック"/>
        <family val="3"/>
        <charset val="128"/>
      </rPr>
      <t>（第四面：第三面に記載しきれない場合）</t>
    </r>
    <rPh sb="0" eb="2">
      <t>ジム</t>
    </rPh>
    <rPh sb="2" eb="3">
      <t>ショ</t>
    </rPh>
    <rPh sb="4" eb="6">
      <t>セイレイ</t>
    </rPh>
    <rPh sb="6" eb="8">
      <t>シヨウ</t>
    </rPh>
    <rPh sb="8" eb="9">
      <t>ニン</t>
    </rPh>
    <rPh sb="10" eb="12">
      <t>センニン</t>
    </rPh>
    <rPh sb="12" eb="14">
      <t>タクチ</t>
    </rPh>
    <rPh sb="14" eb="16">
      <t>タテモノ</t>
    </rPh>
    <rPh sb="16" eb="18">
      <t>トリヒキ</t>
    </rPh>
    <rPh sb="18" eb="19">
      <t>シ</t>
    </rPh>
    <rPh sb="20" eb="21">
      <t>ダイ</t>
    </rPh>
    <rPh sb="21" eb="23">
      <t>ヨンメン</t>
    </rPh>
    <rPh sb="24" eb="25">
      <t>ダイ</t>
    </rPh>
    <rPh sb="25" eb="27">
      <t>サンメン</t>
    </rPh>
    <rPh sb="28" eb="30">
      <t>キサイ</t>
    </rPh>
    <rPh sb="35" eb="37">
      <t>バアイ</t>
    </rPh>
    <phoneticPr fontId="3"/>
  </si>
  <si>
    <t>03</t>
  </si>
  <si>
    <t>岩手県知事</t>
  </si>
  <si>
    <t>山梨県知事</t>
  </si>
  <si>
    <t>山口県知事</t>
  </si>
  <si>
    <t>北海道知事（後志）</t>
  </si>
  <si>
    <t>第五面：</t>
    <rPh sb="0" eb="1">
      <t>ダイ</t>
    </rPh>
    <rPh sb="1" eb="2">
      <t>ゴ</t>
    </rPh>
    <rPh sb="2" eb="3">
      <t>メン</t>
    </rPh>
    <phoneticPr fontId="3"/>
  </si>
  <si>
    <r>
      <t>県知事免許の場合：</t>
    </r>
    <r>
      <rPr>
        <b/>
        <sz val="10"/>
        <rFont val="ＭＳ Ｐゴシック"/>
        <family val="3"/>
        <charset val="128"/>
      </rPr>
      <t>県収入証紙</t>
    </r>
    <r>
      <rPr>
        <sz val="10"/>
        <rFont val="ＭＳ Ｐゴシック"/>
        <family val="3"/>
        <charset val="128"/>
      </rPr>
      <t>貼付（</t>
    </r>
    <r>
      <rPr>
        <b/>
        <sz val="10"/>
        <rFont val="ＭＳ Ｐゴシック"/>
        <family val="3"/>
        <charset val="128"/>
      </rPr>
      <t>33,000円分</t>
    </r>
    <r>
      <rPr>
        <sz val="10"/>
        <rFont val="ＭＳ Ｐゴシック"/>
        <family val="3"/>
        <charset val="128"/>
      </rPr>
      <t>）　</t>
    </r>
    <r>
      <rPr>
        <sz val="8"/>
        <rFont val="ＭＳ Ｐゴシック"/>
        <family val="3"/>
        <charset val="128"/>
      </rPr>
      <t>※大臣免許の場合は別紙参照</t>
    </r>
    <rPh sb="0" eb="3">
      <t>ケンチジ</t>
    </rPh>
    <rPh sb="3" eb="5">
      <t>メンキョ</t>
    </rPh>
    <rPh sb="6" eb="8">
      <t>バアイ</t>
    </rPh>
    <rPh sb="9" eb="10">
      <t>ケン</t>
    </rPh>
    <rPh sb="10" eb="12">
      <t>シュウニュウ</t>
    </rPh>
    <rPh sb="12" eb="14">
      <t>ショウシ</t>
    </rPh>
    <rPh sb="14" eb="16">
      <t>ハリツ</t>
    </rPh>
    <rPh sb="23" eb="24">
      <t>エン</t>
    </rPh>
    <rPh sb="24" eb="25">
      <t>ブン</t>
    </rPh>
    <rPh sb="28" eb="30">
      <t>ダイジン</t>
    </rPh>
    <rPh sb="30" eb="32">
      <t>メンキョ</t>
    </rPh>
    <rPh sb="33" eb="35">
      <t>バアイ</t>
    </rPh>
    <rPh sb="36" eb="38">
      <t>ベッシ</t>
    </rPh>
    <rPh sb="38" eb="40">
      <t>サンショウ</t>
    </rPh>
    <phoneticPr fontId="3"/>
  </si>
  <si>
    <t>04</t>
  </si>
  <si>
    <t>宮城県知事</t>
  </si>
  <si>
    <t>長野県知事</t>
  </si>
  <si>
    <t>徳島県知事</t>
  </si>
  <si>
    <t>北海道知事（空知）</t>
  </si>
  <si>
    <t>◆添付書類（1）</t>
    <rPh sb="1" eb="3">
      <t>テンプ</t>
    </rPh>
    <rPh sb="3" eb="5">
      <t>ショルイ</t>
    </rPh>
    <phoneticPr fontId="3"/>
  </si>
  <si>
    <t>宅地建物取引業経歴書</t>
    <rPh sb="0" eb="2">
      <t>タクチ</t>
    </rPh>
    <rPh sb="2" eb="4">
      <t>タテモノ</t>
    </rPh>
    <rPh sb="4" eb="6">
      <t>トリヒキ</t>
    </rPh>
    <rPh sb="6" eb="7">
      <t>ギョウ</t>
    </rPh>
    <rPh sb="7" eb="10">
      <t>ケイレキショ</t>
    </rPh>
    <phoneticPr fontId="3"/>
  </si>
  <si>
    <t>（様式二号）</t>
    <rPh sb="1" eb="3">
      <t>ヨウシキ</t>
    </rPh>
    <rPh sb="3" eb="4">
      <t>ニ</t>
    </rPh>
    <rPh sb="4" eb="5">
      <t>ゴウ</t>
    </rPh>
    <phoneticPr fontId="3"/>
  </si>
  <si>
    <t>※一面、二面あること</t>
    <rPh sb="1" eb="3">
      <t>イチメン</t>
    </rPh>
    <rPh sb="4" eb="6">
      <t>ニメン</t>
    </rPh>
    <phoneticPr fontId="3"/>
  </si>
  <si>
    <t>05</t>
  </si>
  <si>
    <t>秋田県知事</t>
  </si>
  <si>
    <t>岐阜県知事</t>
  </si>
  <si>
    <t>香川県知事</t>
  </si>
  <si>
    <t>北海道知事（上川）</t>
  </si>
  <si>
    <t>■更新のとき：1年以上実績がない場合は『理由書』　（様式は自由）</t>
    <rPh sb="1" eb="3">
      <t>コウシン</t>
    </rPh>
    <rPh sb="7" eb="11">
      <t>イチネンイジョウ</t>
    </rPh>
    <rPh sb="11" eb="13">
      <t>ジッセキ</t>
    </rPh>
    <rPh sb="16" eb="18">
      <t>バアイ</t>
    </rPh>
    <rPh sb="20" eb="23">
      <t>リユウショ</t>
    </rPh>
    <rPh sb="26" eb="28">
      <t>ヨウシキ</t>
    </rPh>
    <rPh sb="29" eb="31">
      <t>ジユウ</t>
    </rPh>
    <phoneticPr fontId="3"/>
  </si>
  <si>
    <t>△</t>
    <phoneticPr fontId="3"/>
  </si>
  <si>
    <t>06</t>
  </si>
  <si>
    <t>山形県知事</t>
  </si>
  <si>
    <t>静岡県知事</t>
  </si>
  <si>
    <t>愛媛県知事</t>
  </si>
  <si>
    <t>北海道知事（留萌）</t>
  </si>
  <si>
    <t>◆添付書類（2）</t>
    <rPh sb="1" eb="3">
      <t>テンプ</t>
    </rPh>
    <rPh sb="3" eb="5">
      <t>ショルイ</t>
    </rPh>
    <phoneticPr fontId="3"/>
  </si>
  <si>
    <t>誓約書</t>
    <rPh sb="0" eb="2">
      <t>セイヤク</t>
    </rPh>
    <rPh sb="2" eb="3">
      <t>ショ</t>
    </rPh>
    <phoneticPr fontId="3"/>
  </si>
  <si>
    <t>07</t>
  </si>
  <si>
    <t>福島県知事</t>
  </si>
  <si>
    <t>愛知県知事</t>
  </si>
  <si>
    <t>高知県知事</t>
  </si>
  <si>
    <t>北海道知事（宗谷）</t>
  </si>
  <si>
    <t>◆添付書類（4）</t>
    <rPh sb="1" eb="3">
      <t>テンプ</t>
    </rPh>
    <rPh sb="3" eb="5">
      <t>ショルイ</t>
    </rPh>
    <phoneticPr fontId="3"/>
  </si>
  <si>
    <t>相談役及び顧問（法人の場合）</t>
    <rPh sb="0" eb="3">
      <t>ソウダンヤク</t>
    </rPh>
    <rPh sb="3" eb="4">
      <t>オヨ</t>
    </rPh>
    <rPh sb="5" eb="7">
      <t>コモン</t>
    </rPh>
    <rPh sb="8" eb="10">
      <t>ホウジン</t>
    </rPh>
    <rPh sb="11" eb="13">
      <t>バアイ</t>
    </rPh>
    <phoneticPr fontId="3"/>
  </si>
  <si>
    <t>（第一面）</t>
    <rPh sb="1" eb="2">
      <t>ダイ</t>
    </rPh>
    <rPh sb="2" eb="4">
      <t>イチメン</t>
    </rPh>
    <phoneticPr fontId="3"/>
  </si>
  <si>
    <t>08</t>
  </si>
  <si>
    <t>茨城県知事</t>
  </si>
  <si>
    <t>三重県知事</t>
  </si>
  <si>
    <t>福岡県知事</t>
  </si>
  <si>
    <t>北海道知事（網走）</t>
  </si>
  <si>
    <t>５％以上の株主・出資者等の名簿</t>
    <rPh sb="2" eb="4">
      <t>イジョウ</t>
    </rPh>
    <rPh sb="8" eb="11">
      <t>シュッシシャ</t>
    </rPh>
    <rPh sb="11" eb="12">
      <t>トウ</t>
    </rPh>
    <rPh sb="13" eb="15">
      <t>メイボ</t>
    </rPh>
    <phoneticPr fontId="3"/>
  </si>
  <si>
    <t>（第二面）</t>
    <rPh sb="1" eb="2">
      <t>ダイ</t>
    </rPh>
    <rPh sb="2" eb="4">
      <t>２メン</t>
    </rPh>
    <phoneticPr fontId="3"/>
  </si>
  <si>
    <t>09</t>
  </si>
  <si>
    <t>栃木県知事</t>
  </si>
  <si>
    <t>滋賀県知事</t>
  </si>
  <si>
    <t>佐賀県知事</t>
  </si>
  <si>
    <t>北海道知事（胆振）</t>
  </si>
  <si>
    <t>◆添付書類（8）</t>
    <rPh sb="1" eb="3">
      <t>テンプ</t>
    </rPh>
    <rPh sb="3" eb="5">
      <t>ショルイ</t>
    </rPh>
    <phoneticPr fontId="3"/>
  </si>
  <si>
    <t>宅地建物取引業に従事する者の名簿</t>
    <rPh sb="0" eb="2">
      <t>タクチ</t>
    </rPh>
    <rPh sb="2" eb="4">
      <t>タテモノ</t>
    </rPh>
    <rPh sb="4" eb="6">
      <t>トリヒキ</t>
    </rPh>
    <rPh sb="6" eb="7">
      <t>ギョウ</t>
    </rPh>
    <rPh sb="8" eb="10">
      <t>ジュウジ</t>
    </rPh>
    <rPh sb="12" eb="13">
      <t>モノ</t>
    </rPh>
    <rPh sb="14" eb="16">
      <t>メイボ</t>
    </rPh>
    <phoneticPr fontId="3"/>
  </si>
  <si>
    <t>群馬県知事</t>
  </si>
  <si>
    <t>京都府知事</t>
  </si>
  <si>
    <t>長崎県知事</t>
  </si>
  <si>
    <t>北海道知事（日高）</t>
  </si>
  <si>
    <t>◆添付書類（3）</t>
    <rPh sb="1" eb="3">
      <t>テンプ</t>
    </rPh>
    <rPh sb="3" eb="5">
      <t>ショルイ</t>
    </rPh>
    <phoneticPr fontId="3"/>
  </si>
  <si>
    <t>専任の宅地建物取引士設置証明書</t>
    <rPh sb="0" eb="2">
      <t>センニン</t>
    </rPh>
    <rPh sb="3" eb="5">
      <t>タクチ</t>
    </rPh>
    <rPh sb="5" eb="7">
      <t>タテモノ</t>
    </rPh>
    <rPh sb="7" eb="9">
      <t>トリヒキ</t>
    </rPh>
    <rPh sb="9" eb="10">
      <t>シ</t>
    </rPh>
    <rPh sb="10" eb="12">
      <t>セッチ</t>
    </rPh>
    <rPh sb="12" eb="15">
      <t>ショウメイショ</t>
    </rPh>
    <phoneticPr fontId="3"/>
  </si>
  <si>
    <t>埼玉県知事</t>
  </si>
  <si>
    <t>大阪府知事</t>
  </si>
  <si>
    <t>熊本県知事</t>
  </si>
  <si>
    <t>北海道知事（十勝）</t>
  </si>
  <si>
    <t>☆身分証明書</t>
    <rPh sb="1" eb="3">
      <t>ミブン</t>
    </rPh>
    <rPh sb="3" eb="6">
      <t>ショウメイショ</t>
    </rPh>
    <phoneticPr fontId="3"/>
  </si>
  <si>
    <t>※本籍地の市区町村で発行する証明書</t>
    <rPh sb="5" eb="7">
      <t>シク</t>
    </rPh>
    <rPh sb="7" eb="9">
      <t>チョウソン</t>
    </rPh>
    <phoneticPr fontId="3"/>
  </si>
  <si>
    <t>千葉県知事</t>
  </si>
  <si>
    <t>兵庫県知事</t>
  </si>
  <si>
    <t>大分県知事</t>
  </si>
  <si>
    <t>北海道知事（釧路）</t>
  </si>
  <si>
    <t>東京都知事</t>
  </si>
  <si>
    <t>奈良県知事</t>
  </si>
  <si>
    <t>宮崎県知事</t>
  </si>
  <si>
    <t>北海道知事（根室）</t>
  </si>
  <si>
    <t>神奈川県知事</t>
  </si>
  <si>
    <t>和歌山県知事</t>
  </si>
  <si>
    <t>鹿児島県知事</t>
  </si>
  <si>
    <r>
      <t>〇外国籍の場合は「住民票」</t>
    </r>
    <r>
      <rPr>
        <sz val="8"/>
        <rFont val="ＭＳ Ｐゴシック"/>
        <family val="3"/>
        <charset val="128"/>
      </rPr>
      <t>＋</t>
    </r>
    <r>
      <rPr>
        <sz val="9"/>
        <rFont val="ＭＳ Ｐゴシック"/>
        <family val="3"/>
        <charset val="128"/>
      </rPr>
      <t>「誓約書」</t>
    </r>
    <r>
      <rPr>
        <sz val="8.5"/>
        <rFont val="ＭＳ Ｐゴシック"/>
        <family val="3"/>
        <charset val="128"/>
      </rPr>
      <t>（自らが禁治産者、準禁治産者、破産者でないことを誓約する書面）</t>
    </r>
    <r>
      <rPr>
        <sz val="9"/>
        <rFont val="ＭＳ Ｐゴシック"/>
        <family val="3"/>
        <charset val="128"/>
      </rPr>
      <t>の添付が必要</t>
    </r>
    <rPh sb="1" eb="4">
      <t>ガイコクセキ</t>
    </rPh>
    <rPh sb="5" eb="7">
      <t>バアイ</t>
    </rPh>
    <rPh sb="9" eb="12">
      <t>ジュウミンヒョウ</t>
    </rPh>
    <rPh sb="15" eb="18">
      <t>セイヤクショ</t>
    </rPh>
    <rPh sb="20" eb="21">
      <t>ミズカ</t>
    </rPh>
    <rPh sb="23" eb="26">
      <t>キンチサン</t>
    </rPh>
    <rPh sb="26" eb="27">
      <t>シャ</t>
    </rPh>
    <rPh sb="28" eb="29">
      <t>ジュン</t>
    </rPh>
    <rPh sb="29" eb="32">
      <t>キンチサン</t>
    </rPh>
    <rPh sb="32" eb="33">
      <t>シャ</t>
    </rPh>
    <rPh sb="34" eb="37">
      <t>ハサンシャ</t>
    </rPh>
    <rPh sb="43" eb="45">
      <t>セイヤク</t>
    </rPh>
    <rPh sb="47" eb="49">
      <t>ショメン</t>
    </rPh>
    <rPh sb="51" eb="53">
      <t>テンプ</t>
    </rPh>
    <rPh sb="54" eb="56">
      <t>ヒツヨウ</t>
    </rPh>
    <phoneticPr fontId="3"/>
  </si>
  <si>
    <t>新潟県知事</t>
  </si>
  <si>
    <t>鳥取県知事</t>
  </si>
  <si>
    <t>沖縄県知事</t>
  </si>
  <si>
    <t>☆登記されないことの証明書</t>
    <rPh sb="1" eb="3">
      <t>トウキ</t>
    </rPh>
    <rPh sb="10" eb="13">
      <t>ショウメイショ</t>
    </rPh>
    <phoneticPr fontId="3"/>
  </si>
  <si>
    <t>※東京法務局又は地方法務局（本局）発行の証明書</t>
    <rPh sb="6" eb="7">
      <t>マタ</t>
    </rPh>
    <rPh sb="8" eb="10">
      <t>チホウ</t>
    </rPh>
    <rPh sb="10" eb="13">
      <t>ホウムキョク</t>
    </rPh>
    <rPh sb="14" eb="16">
      <t>ホンキョク</t>
    </rPh>
    <phoneticPr fontId="3"/>
  </si>
  <si>
    <t>◆添付書類（5）</t>
    <rPh sb="1" eb="3">
      <t>テンプ</t>
    </rPh>
    <rPh sb="3" eb="5">
      <t>ショルイ</t>
    </rPh>
    <phoneticPr fontId="3"/>
  </si>
  <si>
    <t>事務所を使用する権原に関する書面</t>
    <rPh sb="0" eb="2">
      <t>ジム</t>
    </rPh>
    <rPh sb="2" eb="3">
      <t>ショ</t>
    </rPh>
    <rPh sb="4" eb="6">
      <t>シヨウ</t>
    </rPh>
    <rPh sb="8" eb="10">
      <t>ケンゲン</t>
    </rPh>
    <rPh sb="11" eb="12">
      <t>カン</t>
    </rPh>
    <rPh sb="14" eb="16">
      <t>ショメン</t>
    </rPh>
    <phoneticPr fontId="3"/>
  </si>
  <si>
    <t>◆事務所案内図</t>
    <rPh sb="1" eb="3">
      <t>ジム</t>
    </rPh>
    <rPh sb="3" eb="4">
      <t>ショ</t>
    </rPh>
    <rPh sb="4" eb="7">
      <t>アンナイズ</t>
    </rPh>
    <phoneticPr fontId="3"/>
  </si>
  <si>
    <t>※主たる事務所、従たる事務所ごとに作成</t>
    <rPh sb="1" eb="2">
      <t>シュ</t>
    </rPh>
    <rPh sb="4" eb="6">
      <t>ジム</t>
    </rPh>
    <rPh sb="6" eb="7">
      <t>ショ</t>
    </rPh>
    <rPh sb="17" eb="19">
      <t>サクセイ</t>
    </rPh>
    <phoneticPr fontId="3"/>
  </si>
  <si>
    <t>◆事務所の写真</t>
    <rPh sb="1" eb="3">
      <t>ジム</t>
    </rPh>
    <rPh sb="3" eb="4">
      <t>ショ</t>
    </rPh>
    <rPh sb="5" eb="7">
      <t>シャシン</t>
    </rPh>
    <phoneticPr fontId="3"/>
  </si>
  <si>
    <t>◆添付書類（6）</t>
    <rPh sb="1" eb="3">
      <t>テンプ</t>
    </rPh>
    <rPh sb="3" eb="5">
      <t>ショルイ</t>
    </rPh>
    <phoneticPr fontId="3"/>
  </si>
  <si>
    <t>略歴書</t>
    <rPh sb="0" eb="3">
      <t>リャクレキショ</t>
    </rPh>
    <phoneticPr fontId="3"/>
  </si>
  <si>
    <t>★貸借対照表及び損益計算書</t>
    <rPh sb="1" eb="6">
      <t>タイシャクタイショウヒョウ</t>
    </rPh>
    <rPh sb="6" eb="7">
      <t>オヨ</t>
    </rPh>
    <rPh sb="8" eb="10">
      <t>ソンエキ</t>
    </rPh>
    <rPh sb="10" eb="13">
      <t>ケイサンショ</t>
    </rPh>
    <phoneticPr fontId="3"/>
  </si>
  <si>
    <t>（※新規設立の場合は添付できない旨の理由書）</t>
    <phoneticPr fontId="3"/>
  </si>
  <si>
    <t>◆添付書類（7）</t>
    <rPh sb="1" eb="3">
      <t>テンプ</t>
    </rPh>
    <rPh sb="3" eb="5">
      <t>ショルイ</t>
    </rPh>
    <phoneticPr fontId="3"/>
  </si>
  <si>
    <t>☆納税証明書</t>
    <rPh sb="1" eb="3">
      <t>ノウゼイ</t>
    </rPh>
    <rPh sb="3" eb="6">
      <t>ショウメイショ</t>
    </rPh>
    <phoneticPr fontId="3"/>
  </si>
  <si>
    <t>※新規申請者が給与所得者であった場合は源泉徴収票</t>
    <rPh sb="1" eb="3">
      <t>シンキ</t>
    </rPh>
    <rPh sb="3" eb="5">
      <t>シンセイ</t>
    </rPh>
    <rPh sb="5" eb="6">
      <t>シャ</t>
    </rPh>
    <rPh sb="7" eb="9">
      <t>キュウヨ</t>
    </rPh>
    <rPh sb="9" eb="11">
      <t>ショトク</t>
    </rPh>
    <rPh sb="11" eb="12">
      <t>シャ</t>
    </rPh>
    <rPh sb="16" eb="18">
      <t>バアイ</t>
    </rPh>
    <rPh sb="19" eb="21">
      <t>ゲンセン</t>
    </rPh>
    <rPh sb="21" eb="24">
      <t>チョウシュウヒョウ</t>
    </rPh>
    <phoneticPr fontId="3"/>
  </si>
  <si>
    <t>（新規の場合で源泉徴収票が添付できない場合は市町村発行の所得証明書）</t>
    <phoneticPr fontId="3"/>
  </si>
  <si>
    <t>☆履歴事項全部証明書（商業登記簿謄本）</t>
    <rPh sb="1" eb="3">
      <t>リレキ</t>
    </rPh>
    <rPh sb="3" eb="5">
      <t>ジコウ</t>
    </rPh>
    <rPh sb="5" eb="7">
      <t>ゼンブ</t>
    </rPh>
    <rPh sb="7" eb="10">
      <t>ショウメイショ</t>
    </rPh>
    <rPh sb="11" eb="13">
      <t>ショウギョウ</t>
    </rPh>
    <rPh sb="13" eb="16">
      <t>トウキボ</t>
    </rPh>
    <rPh sb="16" eb="18">
      <t>トウホン</t>
    </rPh>
    <phoneticPr fontId="3"/>
  </si>
  <si>
    <r>
      <t>※新規の場合、目的欄に</t>
    </r>
    <r>
      <rPr>
        <b/>
        <sz val="9"/>
        <rFont val="ＭＳ Ｐゴシック"/>
        <family val="3"/>
        <charset val="128"/>
      </rPr>
      <t>宅地建物取引業を営む旨</t>
    </r>
    <r>
      <rPr>
        <sz val="9"/>
        <rFont val="ＭＳ Ｐゴシック"/>
        <family val="3"/>
        <charset val="128"/>
      </rPr>
      <t>の記載があるか確認して下さい。</t>
    </r>
    <rPh sb="1" eb="3">
      <t>シンキ</t>
    </rPh>
    <rPh sb="4" eb="6">
      <t>バアイ</t>
    </rPh>
    <rPh sb="7" eb="9">
      <t>モクテキ</t>
    </rPh>
    <rPh sb="9" eb="10">
      <t>ラン</t>
    </rPh>
    <rPh sb="11" eb="13">
      <t>タクチ</t>
    </rPh>
    <rPh sb="13" eb="15">
      <t>タテモノ</t>
    </rPh>
    <rPh sb="15" eb="17">
      <t>トリヒキ</t>
    </rPh>
    <rPh sb="17" eb="18">
      <t>ギョウ</t>
    </rPh>
    <rPh sb="19" eb="20">
      <t>イトナ</t>
    </rPh>
    <rPh sb="21" eb="22">
      <t>ムネ</t>
    </rPh>
    <rPh sb="23" eb="25">
      <t>キサイ</t>
    </rPh>
    <rPh sb="29" eb="31">
      <t>カクニン</t>
    </rPh>
    <rPh sb="33" eb="34">
      <t>クダ</t>
    </rPh>
    <phoneticPr fontId="3"/>
  </si>
  <si>
    <t>申請者の住民票の抄本又はこれに代わる書面（県内に住所がある方は不要）</t>
    <rPh sb="0" eb="3">
      <t>シンセイシャ</t>
    </rPh>
    <rPh sb="4" eb="7">
      <t>ジュウミンヒョウ</t>
    </rPh>
    <rPh sb="8" eb="10">
      <t>ショウホン</t>
    </rPh>
    <rPh sb="10" eb="11">
      <t>マタ</t>
    </rPh>
    <rPh sb="15" eb="16">
      <t>カ</t>
    </rPh>
    <rPh sb="18" eb="20">
      <t>ショメン</t>
    </rPh>
    <rPh sb="21" eb="23">
      <t>ケンナイ</t>
    </rPh>
    <rPh sb="24" eb="26">
      <t>ジュウショ</t>
    </rPh>
    <rPh sb="29" eb="30">
      <t>カタ</t>
    </rPh>
    <rPh sb="31" eb="33">
      <t>フヨウ</t>
    </rPh>
    <phoneticPr fontId="3"/>
  </si>
  <si>
    <r>
      <rPr>
        <b/>
        <sz val="11"/>
        <rFont val="ＭＳ Ｐゴシック"/>
        <family val="3"/>
        <charset val="128"/>
      </rPr>
      <t>■更新の場合のみ</t>
    </r>
    <r>
      <rPr>
        <sz val="11"/>
        <rFont val="ＭＳ Ｐゴシック"/>
        <family val="3"/>
        <charset val="128"/>
      </rPr>
      <t>：県指定講習受講済みハガキ</t>
    </r>
    <rPh sb="1" eb="3">
      <t>コウシン</t>
    </rPh>
    <rPh sb="4" eb="6">
      <t>バアイ</t>
    </rPh>
    <rPh sb="9" eb="10">
      <t>ケン</t>
    </rPh>
    <rPh sb="10" eb="12">
      <t>シテイ</t>
    </rPh>
    <rPh sb="12" eb="14">
      <t>コウシュウ</t>
    </rPh>
    <rPh sb="14" eb="16">
      <t>ジュコウ</t>
    </rPh>
    <rPh sb="16" eb="17">
      <t>ズ</t>
    </rPh>
    <phoneticPr fontId="3"/>
  </si>
  <si>
    <t>※代表者が宅地建物取引士証の交付を受けていない場合</t>
    <rPh sb="1" eb="4">
      <t>ダイヒョウシャ</t>
    </rPh>
    <rPh sb="5" eb="7">
      <t>タクチ</t>
    </rPh>
    <rPh sb="7" eb="9">
      <t>タテモノ</t>
    </rPh>
    <rPh sb="9" eb="11">
      <t>トリヒキ</t>
    </rPh>
    <rPh sb="11" eb="12">
      <t>シ</t>
    </rPh>
    <rPh sb="12" eb="13">
      <t>ショウ</t>
    </rPh>
    <rPh sb="14" eb="16">
      <t>コウフ</t>
    </rPh>
    <rPh sb="17" eb="18">
      <t>ウ</t>
    </rPh>
    <rPh sb="23" eb="25">
      <t>バアイ</t>
    </rPh>
    <phoneticPr fontId="3"/>
  </si>
  <si>
    <t>別   記</t>
    <rPh sb="0" eb="1">
      <t>ベツ</t>
    </rPh>
    <rPh sb="4" eb="5">
      <t>キ</t>
    </rPh>
    <phoneticPr fontId="3"/>
  </si>
  <si>
    <t>様式第一号</t>
    <rPh sb="0" eb="2">
      <t>ヨウシキ</t>
    </rPh>
    <rPh sb="2" eb="3">
      <t>ダイ</t>
    </rPh>
    <rPh sb="3" eb="4">
      <t>イチ</t>
    </rPh>
    <rPh sb="4" eb="5">
      <t>ゴウ</t>
    </rPh>
    <phoneticPr fontId="3"/>
  </si>
  <si>
    <t>（第一条関係）</t>
    <rPh sb="1" eb="2">
      <t>ダイ</t>
    </rPh>
    <rPh sb="2" eb="3">
      <t>イチ</t>
    </rPh>
    <rPh sb="3" eb="4">
      <t>ジョウ</t>
    </rPh>
    <rPh sb="4" eb="6">
      <t>カンケイ</t>
    </rPh>
    <phoneticPr fontId="3"/>
  </si>
  <si>
    <t>（Ａ４）</t>
    <phoneticPr fontId="3"/>
  </si>
  <si>
    <t>１</t>
    <phoneticPr fontId="3"/>
  </si>
  <si>
    <t>1</t>
    <phoneticPr fontId="3"/>
  </si>
  <si>
    <t>０</t>
    <phoneticPr fontId="3"/>
  </si>
  <si>
    <t>免　許　申　請　書</t>
    <rPh sb="0" eb="1">
      <t>メン</t>
    </rPh>
    <rPh sb="2" eb="3">
      <t>モト</t>
    </rPh>
    <rPh sb="4" eb="5">
      <t>サル</t>
    </rPh>
    <rPh sb="6" eb="7">
      <t>ショウ</t>
    </rPh>
    <rPh sb="8" eb="9">
      <t>ショ</t>
    </rPh>
    <phoneticPr fontId="3"/>
  </si>
  <si>
    <t>（第一面）</t>
    <rPh sb="1" eb="2">
      <t>ダイ</t>
    </rPh>
    <rPh sb="2" eb="3">
      <t>イチ</t>
    </rPh>
    <rPh sb="3" eb="4">
      <t>メン</t>
    </rPh>
    <phoneticPr fontId="3"/>
  </si>
  <si>
    <t>　宅地建物取引業法第４条第１項の規定により、同法第３条第１項の免許を申請します。</t>
    <rPh sb="1" eb="3">
      <t>タクチ</t>
    </rPh>
    <rPh sb="3" eb="5">
      <t>タテモノ</t>
    </rPh>
    <rPh sb="5" eb="7">
      <t>トリヒキ</t>
    </rPh>
    <rPh sb="7" eb="9">
      <t>ギョウホウ</t>
    </rPh>
    <rPh sb="9" eb="10">
      <t>ダイ</t>
    </rPh>
    <rPh sb="11" eb="12">
      <t>ジョウ</t>
    </rPh>
    <rPh sb="12" eb="13">
      <t>ダイ</t>
    </rPh>
    <rPh sb="14" eb="15">
      <t>コウ</t>
    </rPh>
    <rPh sb="16" eb="18">
      <t>キテイ</t>
    </rPh>
    <rPh sb="22" eb="24">
      <t>ドウホウ</t>
    </rPh>
    <rPh sb="24" eb="25">
      <t>ダイ</t>
    </rPh>
    <rPh sb="26" eb="27">
      <t>ジョウ</t>
    </rPh>
    <rPh sb="27" eb="28">
      <t>ダイ</t>
    </rPh>
    <rPh sb="29" eb="30">
      <t>コウ</t>
    </rPh>
    <rPh sb="31" eb="33">
      <t>メンキョ</t>
    </rPh>
    <rPh sb="34" eb="36">
      <t>シンセイ</t>
    </rPh>
    <phoneticPr fontId="3"/>
  </si>
  <si>
    <t>この申請書及び添付書類の記載事項は、事実に相違ありません。</t>
    <rPh sb="2" eb="5">
      <t>シンセイショ</t>
    </rPh>
    <rPh sb="5" eb="6">
      <t>オヨ</t>
    </rPh>
    <rPh sb="7" eb="9">
      <t>テンプ</t>
    </rPh>
    <rPh sb="9" eb="11">
      <t>ショルイ</t>
    </rPh>
    <rPh sb="12" eb="14">
      <t>キサイ</t>
    </rPh>
    <rPh sb="14" eb="16">
      <t>ジコウ</t>
    </rPh>
    <rPh sb="18" eb="20">
      <t>ジジツ</t>
    </rPh>
    <rPh sb="21" eb="23">
      <t>ソウイ</t>
    </rPh>
    <phoneticPr fontId="3"/>
  </si>
  <si>
    <t>令和</t>
    <rPh sb="0" eb="2">
      <t>レイワ</t>
    </rPh>
    <phoneticPr fontId="3"/>
  </si>
  <si>
    <t>年</t>
  </si>
  <si>
    <t>月</t>
    <phoneticPr fontId="3"/>
  </si>
  <si>
    <t>日</t>
    <phoneticPr fontId="3"/>
  </si>
  <si>
    <t>　地方整備局長</t>
    <rPh sb="1" eb="3">
      <t>チホウ</t>
    </rPh>
    <rPh sb="3" eb="5">
      <t>セイビ</t>
    </rPh>
    <rPh sb="5" eb="7">
      <t>キョクチョウ</t>
    </rPh>
    <phoneticPr fontId="3"/>
  </si>
  <si>
    <t>北海道開発局長　殿</t>
    <rPh sb="0" eb="3">
      <t>ホッカイドウ</t>
    </rPh>
    <rPh sb="3" eb="5">
      <t>カイハツ</t>
    </rPh>
    <rPh sb="5" eb="7">
      <t>キョクチョウ</t>
    </rPh>
    <rPh sb="8" eb="9">
      <t>トノ</t>
    </rPh>
    <phoneticPr fontId="3"/>
  </si>
  <si>
    <t>　静岡県  知事</t>
    <rPh sb="1" eb="3">
      <t>シズオカ</t>
    </rPh>
    <rPh sb="3" eb="4">
      <t>ケン</t>
    </rPh>
    <rPh sb="6" eb="7">
      <t>チ</t>
    </rPh>
    <rPh sb="7" eb="8">
      <t>コト</t>
    </rPh>
    <phoneticPr fontId="3"/>
  </si>
  <si>
    <t>申請者</t>
    <rPh sb="0" eb="3">
      <t>シンセイシャ</t>
    </rPh>
    <phoneticPr fontId="3"/>
  </si>
  <si>
    <t>商号又は名称</t>
    <rPh sb="0" eb="2">
      <t>ショウゴウ</t>
    </rPh>
    <rPh sb="2" eb="3">
      <t>マタ</t>
    </rPh>
    <rPh sb="4" eb="6">
      <t>メイショウ</t>
    </rPh>
    <phoneticPr fontId="3"/>
  </si>
  <si>
    <t>郵便番号</t>
    <rPh sb="0" eb="2">
      <t>ユウビン</t>
    </rPh>
    <rPh sb="2" eb="4">
      <t>バンゴウ</t>
    </rPh>
    <phoneticPr fontId="3"/>
  </si>
  <si>
    <t>（</t>
    <phoneticPr fontId="3"/>
  </si>
  <si>
    <t>）</t>
  </si>
  <si>
    <t>主たる事務所の</t>
    <rPh sb="0" eb="1">
      <t>シュ</t>
    </rPh>
    <rPh sb="3" eb="6">
      <t>ジムショ</t>
    </rPh>
    <phoneticPr fontId="3"/>
  </si>
  <si>
    <t>所在地</t>
    <rPh sb="0" eb="3">
      <t>ショザイチ</t>
    </rPh>
    <phoneticPr fontId="3"/>
  </si>
  <si>
    <t>氏名</t>
    <rPh sb="0" eb="2">
      <t>シメイ</t>
    </rPh>
    <phoneticPr fontId="3"/>
  </si>
  <si>
    <t>（法人にあっては、代表者の氏名）</t>
    <rPh sb="1" eb="3">
      <t>ホウジン</t>
    </rPh>
    <rPh sb="9" eb="12">
      <t>ダイヒョウシャ</t>
    </rPh>
    <rPh sb="13" eb="15">
      <t>シメイ</t>
    </rPh>
    <phoneticPr fontId="3"/>
  </si>
  <si>
    <t>電話番号</t>
    <rPh sb="0" eb="2">
      <t>デンワ</t>
    </rPh>
    <rPh sb="2" eb="4">
      <t>バンゴウ</t>
    </rPh>
    <phoneticPr fontId="3"/>
  </si>
  <si>
    <t>）</t>
    <phoneticPr fontId="3"/>
  </si>
  <si>
    <t>ファクシミリ番号</t>
    <rPh sb="6" eb="8">
      <t>バンゴウ</t>
    </rPh>
    <phoneticPr fontId="3"/>
  </si>
  <si>
    <t>受付番号</t>
    <rPh sb="0" eb="2">
      <t>ウケツケ</t>
    </rPh>
    <rPh sb="2" eb="4">
      <t>バンゴウ</t>
    </rPh>
    <phoneticPr fontId="3"/>
  </si>
  <si>
    <t>受付年月日</t>
    <rPh sb="0" eb="2">
      <t>ウケツケ</t>
    </rPh>
    <rPh sb="2" eb="5">
      <t>ネンガッピ</t>
    </rPh>
    <phoneticPr fontId="3"/>
  </si>
  <si>
    <t>申請時の免許証番号</t>
    <rPh sb="0" eb="2">
      <t>シンセイ</t>
    </rPh>
    <rPh sb="2" eb="3">
      <t>トキ</t>
    </rPh>
    <rPh sb="4" eb="7">
      <t>メンキョショウ</t>
    </rPh>
    <rPh sb="7" eb="9">
      <t>バンゴウ</t>
    </rPh>
    <phoneticPr fontId="3"/>
  </si>
  <si>
    <t>※</t>
    <phoneticPr fontId="3"/>
  </si>
  <si>
    <t>(</t>
    <phoneticPr fontId="3"/>
  </si>
  <si>
    <r>
      <t>（有効期間：</t>
    </r>
    <r>
      <rPr>
        <sz val="9"/>
        <color rgb="FFFF0000"/>
        <rFont val="ＭＳ 明朝"/>
        <family val="1"/>
        <charset val="128"/>
      </rPr>
      <t/>
    </r>
    <rPh sb="1" eb="3">
      <t>ユウコウ</t>
    </rPh>
    <rPh sb="3" eb="5">
      <t>キカン</t>
    </rPh>
    <phoneticPr fontId="3"/>
  </si>
  <si>
    <t>　年　月　日</t>
    <rPh sb="3" eb="4">
      <t>ガツ</t>
    </rPh>
    <rPh sb="5" eb="6">
      <t>ニチ</t>
    </rPh>
    <phoneticPr fontId="3"/>
  </si>
  <si>
    <t>～</t>
    <phoneticPr fontId="3"/>
  </si>
  <si>
    <t>免許の</t>
    <rPh sb="0" eb="2">
      <t>メンキョ</t>
    </rPh>
    <phoneticPr fontId="3"/>
  </si>
  <si>
    <t>免許換え後の</t>
    <rPh sb="0" eb="2">
      <t>メンキョ</t>
    </rPh>
    <rPh sb="2" eb="3">
      <t>ガ</t>
    </rPh>
    <rPh sb="4" eb="5">
      <t>ゴ</t>
    </rPh>
    <phoneticPr fontId="3"/>
  </si>
  <si>
    <t>免許証番号</t>
    <rPh sb="0" eb="3">
      <t>メンキョショウ</t>
    </rPh>
    <rPh sb="3" eb="5">
      <t>バンゴウ</t>
    </rPh>
    <phoneticPr fontId="3"/>
  </si>
  <si>
    <t>国土交通大臣</t>
    <rPh sb="0" eb="2">
      <t>コクド</t>
    </rPh>
    <rPh sb="2" eb="4">
      <t>コウツウ</t>
    </rPh>
    <rPh sb="4" eb="6">
      <t>ダイジン</t>
    </rPh>
    <phoneticPr fontId="3"/>
  </si>
  <si>
    <t>（　　）</t>
    <phoneticPr fontId="3"/>
  </si>
  <si>
    <t>第　　　　　　　号</t>
    <rPh sb="0" eb="1">
      <t>ダイ</t>
    </rPh>
    <rPh sb="8" eb="9">
      <t>ゴウ</t>
    </rPh>
    <phoneticPr fontId="3"/>
  </si>
  <si>
    <t>種　類</t>
    <rPh sb="0" eb="1">
      <t>シュ</t>
    </rPh>
    <rPh sb="2" eb="3">
      <t>タグイ</t>
    </rPh>
    <phoneticPr fontId="3"/>
  </si>
  <si>
    <t>1.新規</t>
    <rPh sb="2" eb="4">
      <t>シンキ</t>
    </rPh>
    <phoneticPr fontId="3"/>
  </si>
  <si>
    <t>免許権者コード</t>
    <rPh sb="0" eb="2">
      <t>メンキョ</t>
    </rPh>
    <rPh sb="2" eb="4">
      <t>ケンシャ</t>
    </rPh>
    <phoneticPr fontId="3"/>
  </si>
  <si>
    <t>知　事</t>
    <rPh sb="0" eb="1">
      <t>チ</t>
    </rPh>
    <rPh sb="2" eb="3">
      <t>コト</t>
    </rPh>
    <phoneticPr fontId="3"/>
  </si>
  <si>
    <t>　</t>
  </si>
  <si>
    <t>2.免許換え新規</t>
    <rPh sb="2" eb="4">
      <t>メンキョ</t>
    </rPh>
    <rPh sb="4" eb="5">
      <t>ガ</t>
    </rPh>
    <rPh sb="6" eb="8">
      <t>シンキ</t>
    </rPh>
    <phoneticPr fontId="3"/>
  </si>
  <si>
    <t>→</t>
    <phoneticPr fontId="3"/>
  </si>
  <si>
    <t>免許年月日</t>
    <rPh sb="0" eb="2">
      <t>メンキョ</t>
    </rPh>
    <rPh sb="2" eb="5">
      <t>ネンガッピ</t>
    </rPh>
    <phoneticPr fontId="3"/>
  </si>
  <si>
    <t>　　　　年　　月　　日</t>
    <rPh sb="4" eb="5">
      <t>トシ</t>
    </rPh>
    <rPh sb="7" eb="8">
      <t>ツキ</t>
    </rPh>
    <rPh sb="10" eb="11">
      <t>ニチ</t>
    </rPh>
    <phoneticPr fontId="3"/>
  </si>
  <si>
    <t>3.更新</t>
    <rPh sb="2" eb="4">
      <t>コウシン</t>
    </rPh>
    <phoneticPr fontId="3"/>
  </si>
  <si>
    <t>有効期間</t>
    <rPh sb="0" eb="2">
      <t>ユウコウ</t>
    </rPh>
    <rPh sb="2" eb="4">
      <t>キカン</t>
    </rPh>
    <phoneticPr fontId="3"/>
  </si>
  <si>
    <t>　　　　年　　月　　日から</t>
    <rPh sb="4" eb="5">
      <t>トシ</t>
    </rPh>
    <rPh sb="7" eb="8">
      <t>ツキ</t>
    </rPh>
    <rPh sb="10" eb="11">
      <t>ニチ</t>
    </rPh>
    <phoneticPr fontId="3"/>
  </si>
  <si>
    <t>　　　　年　　月　　日まで</t>
    <rPh sb="4" eb="5">
      <t>トシ</t>
    </rPh>
    <rPh sb="7" eb="8">
      <t>ツキ</t>
    </rPh>
    <rPh sb="10" eb="11">
      <t>ニチ</t>
    </rPh>
    <phoneticPr fontId="3"/>
  </si>
  <si>
    <t>項番</t>
    <rPh sb="0" eb="2">
      <t>コウバン</t>
    </rPh>
    <phoneticPr fontId="3"/>
  </si>
  <si>
    <t>◎　商号又は名称</t>
    <rPh sb="2" eb="4">
      <t>ショウゴウ</t>
    </rPh>
    <rPh sb="4" eb="5">
      <t>マタ</t>
    </rPh>
    <rPh sb="6" eb="8">
      <t>メイショウ</t>
    </rPh>
    <phoneticPr fontId="3"/>
  </si>
  <si>
    <t>法人・個人の別</t>
    <rPh sb="0" eb="2">
      <t>ホウジン</t>
    </rPh>
    <rPh sb="3" eb="5">
      <t>コジン</t>
    </rPh>
    <rPh sb="6" eb="7">
      <t>ベツ</t>
    </rPh>
    <phoneticPr fontId="3"/>
  </si>
  <si>
    <t>11</t>
    <phoneticPr fontId="3"/>
  </si>
  <si>
    <t>フリガナ</t>
    <phoneticPr fontId="3"/>
  </si>
  <si>
    <t>1.法人</t>
    <rPh sb="2" eb="4">
      <t>ホウジン</t>
    </rPh>
    <phoneticPr fontId="3"/>
  </si>
  <si>
    <t>2.個人</t>
    <rPh sb="2" eb="4">
      <t>コジン</t>
    </rPh>
    <phoneticPr fontId="3"/>
  </si>
  <si>
    <t>商号又は</t>
    <rPh sb="0" eb="2">
      <t>ショウゴウ</t>
    </rPh>
    <rPh sb="2" eb="3">
      <t>マタ</t>
    </rPh>
    <phoneticPr fontId="3"/>
  </si>
  <si>
    <t>確認欄</t>
    <phoneticPr fontId="3"/>
  </si>
  <si>
    <t>名称</t>
    <rPh sb="0" eb="2">
      <t>メイショウ</t>
    </rPh>
    <phoneticPr fontId="3"/>
  </si>
  <si>
    <t>◎　代表者又は個人に関する事項</t>
    <rPh sb="2" eb="5">
      <t>ダイヒョウシャ</t>
    </rPh>
    <rPh sb="5" eb="6">
      <t>マタ</t>
    </rPh>
    <rPh sb="7" eb="9">
      <t>コジン</t>
    </rPh>
    <rPh sb="10" eb="11">
      <t>カン</t>
    </rPh>
    <rPh sb="13" eb="15">
      <t>ジコウ</t>
    </rPh>
    <phoneticPr fontId="3"/>
  </si>
  <si>
    <t>12</t>
    <phoneticPr fontId="3"/>
  </si>
  <si>
    <t>役名コード</t>
    <phoneticPr fontId="3"/>
  </si>
  <si>
    <t>登録番号</t>
    <rPh sb="0" eb="2">
      <t>トウロク</t>
    </rPh>
    <rPh sb="2" eb="4">
      <t>バンゴウ</t>
    </rPh>
    <phoneticPr fontId="3"/>
  </si>
  <si>
    <t>－</t>
    <phoneticPr fontId="3"/>
  </si>
  <si>
    <t>生年月日</t>
    <rPh sb="0" eb="2">
      <t>セイネン</t>
    </rPh>
    <rPh sb="2" eb="4">
      <t>ガッピ</t>
    </rPh>
    <phoneticPr fontId="3"/>
  </si>
  <si>
    <t>年</t>
    <rPh sb="0" eb="1">
      <t>トシ</t>
    </rPh>
    <phoneticPr fontId="3"/>
  </si>
  <si>
    <t>月</t>
    <rPh sb="0" eb="1">
      <t>ツキ</t>
    </rPh>
    <phoneticPr fontId="3"/>
  </si>
  <si>
    <t>日</t>
    <rPh sb="0" eb="1">
      <t>ニチ</t>
    </rPh>
    <phoneticPr fontId="3"/>
  </si>
  <si>
    <t>◎　宅地建物取引業以外に行っている事業</t>
    <rPh sb="2" eb="4">
      <t>タクチ</t>
    </rPh>
    <rPh sb="4" eb="6">
      <t>タテモノ</t>
    </rPh>
    <rPh sb="6" eb="9">
      <t>トリヒキギョウ</t>
    </rPh>
    <rPh sb="9" eb="11">
      <t>イガイ</t>
    </rPh>
    <rPh sb="12" eb="13">
      <t>オコナ</t>
    </rPh>
    <rPh sb="17" eb="19">
      <t>ジギョウ</t>
    </rPh>
    <phoneticPr fontId="3"/>
  </si>
  <si>
    <t>　◎　所属している不動産業関係業界団体がある場合には</t>
    <rPh sb="3" eb="5">
      <t>ショゾク</t>
    </rPh>
    <rPh sb="9" eb="13">
      <t>フドウサンギョウ</t>
    </rPh>
    <rPh sb="13" eb="15">
      <t>カンケイ</t>
    </rPh>
    <rPh sb="15" eb="17">
      <t>ギョウカイ</t>
    </rPh>
    <rPh sb="17" eb="19">
      <t>ダンタイ</t>
    </rPh>
    <rPh sb="22" eb="24">
      <t>バアイ</t>
    </rPh>
    <phoneticPr fontId="3"/>
  </si>
  <si>
    <t>がある場合にはその種類</t>
    <rPh sb="3" eb="5">
      <t>バアイ</t>
    </rPh>
    <rPh sb="9" eb="11">
      <t>シュルイ</t>
    </rPh>
    <phoneticPr fontId="3"/>
  </si>
  <si>
    <t>　　　その名称</t>
    <rPh sb="5" eb="7">
      <t>メイショウ</t>
    </rPh>
    <phoneticPr fontId="3"/>
  </si>
  <si>
    <t>13</t>
    <phoneticPr fontId="3"/>
  </si>
  <si>
    <t>兼業コード</t>
    <rPh sb="0" eb="2">
      <t>ケンギョウ</t>
    </rPh>
    <phoneticPr fontId="3"/>
  </si>
  <si>
    <t>所属団体コード</t>
    <rPh sb="0" eb="2">
      <t>ショゾク</t>
    </rPh>
    <rPh sb="2" eb="4">
      <t>ダンタイ</t>
    </rPh>
    <phoneticPr fontId="3"/>
  </si>
  <si>
    <r>
      <t>（加入：</t>
    </r>
    <r>
      <rPr>
        <sz val="9"/>
        <color rgb="FFFF0000"/>
        <rFont val="ＭＳ 明朝"/>
        <family val="1"/>
        <charset val="128"/>
      </rPr>
      <t/>
    </r>
    <rPh sb="1" eb="3">
      <t>カニュウ</t>
    </rPh>
    <phoneticPr fontId="3"/>
  </si>
  <si>
    <t>年</t>
    <phoneticPr fontId="3"/>
  </si>
  <si>
    <t>日）</t>
    <phoneticPr fontId="3"/>
  </si>
  <si>
    <t>資本金（千円）</t>
    <rPh sb="0" eb="3">
      <t>シホンキン</t>
    </rPh>
    <rPh sb="4" eb="6">
      <t>センエン</t>
    </rPh>
    <phoneticPr fontId="3"/>
  </si>
  <si>
    <t>億</t>
    <rPh sb="0" eb="1">
      <t>オク</t>
    </rPh>
    <phoneticPr fontId="3"/>
  </si>
  <si>
    <t>千万</t>
    <rPh sb="0" eb="2">
      <t>センマン</t>
    </rPh>
    <phoneticPr fontId="3"/>
  </si>
  <si>
    <t>百万</t>
    <rPh sb="0" eb="2">
      <t>ヒャクマン</t>
    </rPh>
    <phoneticPr fontId="3"/>
  </si>
  <si>
    <t>十万</t>
    <rPh sb="0" eb="2">
      <t>ジュウマン</t>
    </rPh>
    <phoneticPr fontId="3"/>
  </si>
  <si>
    <t>万</t>
    <rPh sb="0" eb="1">
      <t>マン</t>
    </rPh>
    <phoneticPr fontId="3"/>
  </si>
  <si>
    <t>千</t>
    <rPh sb="0" eb="1">
      <t>セン</t>
    </rPh>
    <phoneticPr fontId="3"/>
  </si>
  <si>
    <t>（第二面）</t>
    <rPh sb="1" eb="2">
      <t>ダイ</t>
    </rPh>
    <rPh sb="2" eb="3">
      <t>ニ</t>
    </rPh>
    <rPh sb="3" eb="4">
      <t>メン</t>
    </rPh>
    <phoneticPr fontId="3"/>
  </si>
  <si>
    <t>１</t>
    <phoneticPr fontId="3"/>
  </si>
  <si>
    <t>１</t>
    <phoneticPr fontId="3"/>
  </si>
  <si>
    <t>２</t>
    <phoneticPr fontId="3"/>
  </si>
  <si>
    <t>０</t>
    <phoneticPr fontId="3"/>
  </si>
  <si>
    <t>※</t>
    <phoneticPr fontId="3"/>
  </si>
  <si>
    <t>(</t>
    <phoneticPr fontId="3"/>
  </si>
  <si>
    <t>）</t>
    <phoneticPr fontId="3"/>
  </si>
  <si>
    <t>◎</t>
    <phoneticPr fontId="3"/>
  </si>
  <si>
    <t>役員に関する事項（法人の場合）</t>
    <rPh sb="0" eb="2">
      <t>ヤクイン</t>
    </rPh>
    <rPh sb="3" eb="4">
      <t>カン</t>
    </rPh>
    <rPh sb="6" eb="8">
      <t>ジコウ</t>
    </rPh>
    <rPh sb="9" eb="11">
      <t>ホウジン</t>
    </rPh>
    <rPh sb="12" eb="14">
      <t>バアイ</t>
    </rPh>
    <phoneticPr fontId="3"/>
  </si>
  <si>
    <t>21</t>
    <phoneticPr fontId="3"/>
  </si>
  <si>
    <t>役名コード</t>
    <phoneticPr fontId="3"/>
  </si>
  <si>
    <t>－</t>
    <phoneticPr fontId="3"/>
  </si>
  <si>
    <t>フリガナ</t>
    <phoneticPr fontId="3"/>
  </si>
  <si>
    <t>確認欄</t>
    <rPh sb="0" eb="2">
      <t>カクニン</t>
    </rPh>
    <rPh sb="2" eb="3">
      <t>ラン</t>
    </rPh>
    <phoneticPr fontId="3"/>
  </si>
  <si>
    <t>※</t>
    <phoneticPr fontId="3"/>
  </si>
  <si>
    <t>21</t>
    <phoneticPr fontId="3"/>
  </si>
  <si>
    <t>役名コード</t>
    <phoneticPr fontId="3"/>
  </si>
  <si>
    <t>－</t>
    <phoneticPr fontId="3"/>
  </si>
  <si>
    <t>フリガナ</t>
    <phoneticPr fontId="3"/>
  </si>
  <si>
    <t>－</t>
    <phoneticPr fontId="3"/>
  </si>
  <si>
    <t>※</t>
    <phoneticPr fontId="3"/>
  </si>
  <si>
    <t>21</t>
    <phoneticPr fontId="3"/>
  </si>
  <si>
    <t>役名コード</t>
    <phoneticPr fontId="3"/>
  </si>
  <si>
    <t>－</t>
    <phoneticPr fontId="3"/>
  </si>
  <si>
    <t>フリガナ</t>
    <phoneticPr fontId="3"/>
  </si>
  <si>
    <t>21</t>
    <phoneticPr fontId="3"/>
  </si>
  <si>
    <t>役名コード</t>
    <phoneticPr fontId="3"/>
  </si>
  <si>
    <t>役名コード</t>
    <phoneticPr fontId="3"/>
  </si>
  <si>
    <t>フリガナ</t>
    <phoneticPr fontId="3"/>
  </si>
  <si>
    <t>3</t>
  </si>
  <si>
    <t>（第三面）</t>
    <rPh sb="1" eb="2">
      <t>ダイ</t>
    </rPh>
    <rPh sb="2" eb="3">
      <t>サン</t>
    </rPh>
    <rPh sb="3" eb="4">
      <t>メン</t>
    </rPh>
    <phoneticPr fontId="3"/>
  </si>
  <si>
    <t>１</t>
    <phoneticPr fontId="3"/>
  </si>
  <si>
    <t>３</t>
    <phoneticPr fontId="3"/>
  </si>
  <si>
    <t>※</t>
    <phoneticPr fontId="3"/>
  </si>
  <si>
    <t>30</t>
    <phoneticPr fontId="3"/>
  </si>
  <si>
    <t>事務所の別</t>
    <phoneticPr fontId="3"/>
  </si>
  <si>
    <t>　1.主たる事務所　2.従たる事務所</t>
    <rPh sb="3" eb="4">
      <t>シュ</t>
    </rPh>
    <rPh sb="6" eb="9">
      <t>ジムショ</t>
    </rPh>
    <rPh sb="12" eb="13">
      <t>シタガ</t>
    </rPh>
    <rPh sb="15" eb="18">
      <t>ジムショ</t>
    </rPh>
    <phoneticPr fontId="3"/>
  </si>
  <si>
    <t>事務所コード</t>
    <rPh sb="0" eb="3">
      <t>ジムショ</t>
    </rPh>
    <phoneticPr fontId="3"/>
  </si>
  <si>
    <t>事務所の名称</t>
    <rPh sb="0" eb="3">
      <t>ジムショ</t>
    </rPh>
    <rPh sb="4" eb="6">
      <t>メイショウ</t>
    </rPh>
    <phoneticPr fontId="3"/>
  </si>
  <si>
    <t>事務所に関する事項</t>
    <rPh sb="0" eb="3">
      <t>ジムショ</t>
    </rPh>
    <rPh sb="4" eb="5">
      <t>カン</t>
    </rPh>
    <rPh sb="7" eb="9">
      <t>ジコウ</t>
    </rPh>
    <phoneticPr fontId="3"/>
  </si>
  <si>
    <t>31</t>
    <phoneticPr fontId="3"/>
  </si>
  <si>
    <t>所在地市区町村コード</t>
    <rPh sb="0" eb="3">
      <t>ショザイチ</t>
    </rPh>
    <rPh sb="3" eb="4">
      <t>シ</t>
    </rPh>
    <rPh sb="4" eb="5">
      <t>ク</t>
    </rPh>
    <rPh sb="5" eb="7">
      <t>チョウソン</t>
    </rPh>
    <phoneticPr fontId="3"/>
  </si>
  <si>
    <t>都道府県</t>
    <rPh sb="0" eb="4">
      <t>トドウフケン</t>
    </rPh>
    <phoneticPr fontId="3"/>
  </si>
  <si>
    <t>市郡区</t>
    <rPh sb="0" eb="1">
      <t>シ</t>
    </rPh>
    <rPh sb="1" eb="2">
      <t>グン</t>
    </rPh>
    <rPh sb="2" eb="3">
      <t>ク</t>
    </rPh>
    <phoneticPr fontId="3"/>
  </si>
  <si>
    <t>区町村</t>
    <rPh sb="0" eb="1">
      <t>ク</t>
    </rPh>
    <rPh sb="1" eb="2">
      <t>マチ</t>
    </rPh>
    <rPh sb="2" eb="3">
      <t>ムラ</t>
    </rPh>
    <phoneticPr fontId="3"/>
  </si>
  <si>
    <t>従事する者の数</t>
    <rPh sb="0" eb="2">
      <t>ジュウジ</t>
    </rPh>
    <rPh sb="4" eb="5">
      <t>シャ</t>
    </rPh>
    <rPh sb="6" eb="7">
      <t>カズ</t>
    </rPh>
    <phoneticPr fontId="3"/>
  </si>
  <si>
    <t>政令第２条の２で定める使用人に関する事項</t>
    <rPh sb="0" eb="2">
      <t>セイレイ</t>
    </rPh>
    <rPh sb="2" eb="3">
      <t>ダイ</t>
    </rPh>
    <rPh sb="4" eb="5">
      <t>ジョウ</t>
    </rPh>
    <rPh sb="8" eb="9">
      <t>サダ</t>
    </rPh>
    <rPh sb="11" eb="14">
      <t>シヨウニン</t>
    </rPh>
    <rPh sb="15" eb="16">
      <t>カン</t>
    </rPh>
    <rPh sb="18" eb="20">
      <t>ジコウ</t>
    </rPh>
    <phoneticPr fontId="3"/>
  </si>
  <si>
    <t>32</t>
    <phoneticPr fontId="3"/>
  </si>
  <si>
    <t>－</t>
    <phoneticPr fontId="3"/>
  </si>
  <si>
    <t>専任の宅地建物取引士に関する事項</t>
    <rPh sb="0" eb="2">
      <t>センニン</t>
    </rPh>
    <rPh sb="3" eb="5">
      <t>タクチ</t>
    </rPh>
    <rPh sb="5" eb="7">
      <t>タテモノ</t>
    </rPh>
    <rPh sb="7" eb="9">
      <t>トリヒキ</t>
    </rPh>
    <rPh sb="9" eb="10">
      <t>シ</t>
    </rPh>
    <rPh sb="11" eb="12">
      <t>カン</t>
    </rPh>
    <rPh sb="14" eb="16">
      <t>ジコウ</t>
    </rPh>
    <phoneticPr fontId="3"/>
  </si>
  <si>
    <t>41</t>
    <phoneticPr fontId="3"/>
  </si>
  <si>
    <t>41</t>
    <phoneticPr fontId="3"/>
  </si>
  <si>
    <t>41</t>
    <phoneticPr fontId="3"/>
  </si>
  <si>
    <t>－</t>
    <phoneticPr fontId="3"/>
  </si>
  <si>
    <t>41</t>
    <phoneticPr fontId="3"/>
  </si>
  <si>
    <t>(</t>
  </si>
  <si>
    <t>（第四面）</t>
    <rPh sb="1" eb="2">
      <t>ダイ</t>
    </rPh>
    <rPh sb="2" eb="3">
      <t>ヨン</t>
    </rPh>
    <rPh sb="3" eb="4">
      <t>メン</t>
    </rPh>
    <phoneticPr fontId="3"/>
  </si>
  <si>
    <t>４</t>
    <phoneticPr fontId="3"/>
  </si>
  <si>
    <t>30</t>
    <phoneticPr fontId="3"/>
  </si>
  <si>
    <t>※</t>
    <phoneticPr fontId="3"/>
  </si>
  <si>
    <t>専任の宅地建物取引士に関する事項（続き）</t>
    <rPh sb="0" eb="2">
      <t>センニン</t>
    </rPh>
    <rPh sb="3" eb="5">
      <t>タクチ</t>
    </rPh>
    <rPh sb="5" eb="7">
      <t>タテモノ</t>
    </rPh>
    <rPh sb="7" eb="9">
      <t>トリヒキ</t>
    </rPh>
    <rPh sb="9" eb="10">
      <t>シ</t>
    </rPh>
    <rPh sb="11" eb="12">
      <t>カン</t>
    </rPh>
    <rPh sb="14" eb="16">
      <t>ジコウ</t>
    </rPh>
    <rPh sb="17" eb="18">
      <t>ツヅ</t>
    </rPh>
    <phoneticPr fontId="3"/>
  </si>
  <si>
    <t>41</t>
    <phoneticPr fontId="3"/>
  </si>
  <si>
    <t>（第五面）</t>
    <rPh sb="1" eb="2">
      <t>ダイ</t>
    </rPh>
    <rPh sb="2" eb="3">
      <t>ゴ</t>
    </rPh>
    <rPh sb="3" eb="4">
      <t>メン</t>
    </rPh>
    <phoneticPr fontId="3"/>
  </si>
  <si>
    <t>登録免許税納付書・領収証書、収入印紙又は証紙はり付け欄</t>
    <rPh sb="0" eb="2">
      <t>トウロク</t>
    </rPh>
    <rPh sb="2" eb="5">
      <t>メンキョゼイ</t>
    </rPh>
    <rPh sb="5" eb="8">
      <t>ノウフショ</t>
    </rPh>
    <rPh sb="9" eb="11">
      <t>リョウシュウ</t>
    </rPh>
    <rPh sb="11" eb="13">
      <t>ショウショ</t>
    </rPh>
    <rPh sb="14" eb="16">
      <t>シュウニュウ</t>
    </rPh>
    <rPh sb="16" eb="18">
      <t>インシ</t>
    </rPh>
    <rPh sb="18" eb="19">
      <t>マタ</t>
    </rPh>
    <rPh sb="20" eb="22">
      <t>ショウシ</t>
    </rPh>
    <rPh sb="24" eb="25">
      <t>ツ</t>
    </rPh>
    <rPh sb="26" eb="27">
      <t>ラン</t>
    </rPh>
    <phoneticPr fontId="3"/>
  </si>
  <si>
    <t>　　　　　　　　　（消印してはならない）</t>
    <rPh sb="10" eb="12">
      <t>ケシイン</t>
    </rPh>
    <phoneticPr fontId="3"/>
  </si>
  <si>
    <r>
      <rPr>
        <sz val="9"/>
        <rFont val="ＭＳ ゴシック"/>
        <family val="3"/>
        <charset val="128"/>
      </rPr>
      <t>様式第二号</t>
    </r>
    <r>
      <rPr>
        <sz val="9"/>
        <rFont val="ＭＳ 明朝"/>
        <family val="1"/>
        <charset val="128"/>
      </rPr>
      <t>（第一条の二関係）</t>
    </r>
    <rPh sb="0" eb="2">
      <t>ヨウシキ</t>
    </rPh>
    <rPh sb="2" eb="3">
      <t>ダイ</t>
    </rPh>
    <rPh sb="3" eb="4">
      <t>ニ</t>
    </rPh>
    <rPh sb="4" eb="5">
      <t>ゴウ</t>
    </rPh>
    <rPh sb="6" eb="7">
      <t>ダイ</t>
    </rPh>
    <rPh sb="7" eb="8">
      <t>イチ</t>
    </rPh>
    <rPh sb="8" eb="9">
      <t>ジョウ</t>
    </rPh>
    <rPh sb="10" eb="11">
      <t>ニ</t>
    </rPh>
    <rPh sb="11" eb="13">
      <t>カンケイ</t>
    </rPh>
    <phoneticPr fontId="3"/>
  </si>
  <si>
    <t>（Ａ４）</t>
    <phoneticPr fontId="3"/>
  </si>
  <si>
    <t>添　付　書　類　（１）</t>
    <rPh sb="0" eb="1">
      <t>ソウ</t>
    </rPh>
    <rPh sb="2" eb="3">
      <t>ヅケ</t>
    </rPh>
    <rPh sb="4" eb="5">
      <t>ショ</t>
    </rPh>
    <rPh sb="6" eb="7">
      <t>タグイ</t>
    </rPh>
    <phoneticPr fontId="3"/>
  </si>
  <si>
    <t>宅地建物取引業経歴書</t>
    <phoneticPr fontId="3"/>
  </si>
  <si>
    <t>１．事業の沿革</t>
    <rPh sb="2" eb="4">
      <t>ジギョウ</t>
    </rPh>
    <rPh sb="5" eb="7">
      <t>エンカク</t>
    </rPh>
    <phoneticPr fontId="3"/>
  </si>
  <si>
    <t>最初の免許</t>
    <rPh sb="0" eb="2">
      <t>サイショ</t>
    </rPh>
    <rPh sb="3" eb="5">
      <t>メンキョ</t>
    </rPh>
    <phoneticPr fontId="3"/>
  </si>
  <si>
    <t>２．事業の実績</t>
    <rPh sb="2" eb="4">
      <t>ジギョウ</t>
    </rPh>
    <rPh sb="5" eb="7">
      <t>ジッセキ</t>
    </rPh>
    <phoneticPr fontId="3"/>
  </si>
  <si>
    <t>イ．代理又は媒介の実績</t>
    <rPh sb="2" eb="4">
      <t>ダイリ</t>
    </rPh>
    <rPh sb="4" eb="5">
      <t>マタ</t>
    </rPh>
    <rPh sb="6" eb="8">
      <t>バイカイ</t>
    </rPh>
    <rPh sb="9" eb="11">
      <t>ジッセキ</t>
    </rPh>
    <phoneticPr fontId="3"/>
  </si>
  <si>
    <t>期　間</t>
    <rPh sb="0" eb="1">
      <t>キ</t>
    </rPh>
    <rPh sb="2" eb="3">
      <t>アイダ</t>
    </rPh>
    <phoneticPr fontId="3"/>
  </si>
  <si>
    <t>　　　種 類</t>
    <rPh sb="3" eb="4">
      <t>シュ</t>
    </rPh>
    <rPh sb="5" eb="6">
      <t>タグイ</t>
    </rPh>
    <phoneticPr fontId="3"/>
  </si>
  <si>
    <t>売買・交換</t>
    <rPh sb="0" eb="2">
      <t>バイバイ</t>
    </rPh>
    <rPh sb="3" eb="5">
      <t>コウカン</t>
    </rPh>
    <phoneticPr fontId="3"/>
  </si>
  <si>
    <t>貸　借</t>
    <rPh sb="0" eb="1">
      <t>カシ</t>
    </rPh>
    <rPh sb="2" eb="3">
      <t>シャク</t>
    </rPh>
    <phoneticPr fontId="3"/>
  </si>
  <si>
    <t>内 容</t>
    <rPh sb="0" eb="1">
      <t>ウチ</t>
    </rPh>
    <rPh sb="2" eb="3">
      <t>カタチ</t>
    </rPh>
    <phoneticPr fontId="3"/>
  </si>
  <si>
    <t>宅　　地</t>
    <rPh sb="0" eb="1">
      <t>タク</t>
    </rPh>
    <rPh sb="3" eb="4">
      <t>チ</t>
    </rPh>
    <phoneticPr fontId="3"/>
  </si>
  <si>
    <t>件　数</t>
    <rPh sb="0" eb="1">
      <t>ケン</t>
    </rPh>
    <rPh sb="2" eb="3">
      <t>スウ</t>
    </rPh>
    <phoneticPr fontId="3"/>
  </si>
  <si>
    <t>手数料</t>
    <rPh sb="0" eb="3">
      <t>テスウリョウ</t>
    </rPh>
    <phoneticPr fontId="3"/>
  </si>
  <si>
    <t>建　　物</t>
    <rPh sb="0" eb="1">
      <t>ケン</t>
    </rPh>
    <rPh sb="3" eb="4">
      <t>ブツ</t>
    </rPh>
    <phoneticPr fontId="3"/>
  </si>
  <si>
    <t>宅地及び
建　　物</t>
    <rPh sb="0" eb="2">
      <t>タクチ</t>
    </rPh>
    <rPh sb="2" eb="3">
      <t>オヨ</t>
    </rPh>
    <rPh sb="5" eb="6">
      <t>ケン</t>
    </rPh>
    <rPh sb="8" eb="9">
      <t>ブツ</t>
    </rPh>
    <phoneticPr fontId="3"/>
  </si>
  <si>
    <t>合　　　計</t>
    <rPh sb="0" eb="1">
      <t>ゴウ</t>
    </rPh>
    <rPh sb="4" eb="5">
      <t>ケイ</t>
    </rPh>
    <phoneticPr fontId="3"/>
  </si>
  <si>
    <t>年</t>
    <rPh sb="0" eb="1">
      <t>ネン</t>
    </rPh>
    <phoneticPr fontId="3"/>
  </si>
  <si>
    <t>月</t>
    <rPh sb="0" eb="1">
      <t>ガツ</t>
    </rPh>
    <phoneticPr fontId="3"/>
  </si>
  <si>
    <t>から</t>
    <phoneticPr fontId="3"/>
  </si>
  <si>
    <t>(千円)</t>
    <phoneticPr fontId="3"/>
  </si>
  <si>
    <t>価　額</t>
    <rPh sb="0" eb="1">
      <t>アタイ</t>
    </rPh>
    <rPh sb="2" eb="3">
      <t>ガク</t>
    </rPh>
    <phoneticPr fontId="3"/>
  </si>
  <si>
    <t>　　組　　　織　　　変　　　更</t>
    <rPh sb="2" eb="3">
      <t>クミ</t>
    </rPh>
    <rPh sb="6" eb="7">
      <t>オリ</t>
    </rPh>
    <rPh sb="10" eb="11">
      <t>ヘン</t>
    </rPh>
    <rPh sb="14" eb="15">
      <t>サラ</t>
    </rPh>
    <phoneticPr fontId="3"/>
  </si>
  <si>
    <t>ロ．売買・交換の実績</t>
    <rPh sb="2" eb="4">
      <t>バイバイ</t>
    </rPh>
    <rPh sb="5" eb="7">
      <t>コウカン</t>
    </rPh>
    <rPh sb="8" eb="10">
      <t>ジッセキ</t>
    </rPh>
    <phoneticPr fontId="3"/>
  </si>
  <si>
    <t>売　　　　　却</t>
    <rPh sb="0" eb="1">
      <t>バイ</t>
    </rPh>
    <rPh sb="6" eb="7">
      <t>キャク</t>
    </rPh>
    <phoneticPr fontId="3"/>
  </si>
  <si>
    <t>宅 地</t>
    <rPh sb="0" eb="1">
      <t>タク</t>
    </rPh>
    <rPh sb="2" eb="3">
      <t>チ</t>
    </rPh>
    <phoneticPr fontId="3"/>
  </si>
  <si>
    <t>件 数</t>
    <rPh sb="0" eb="1">
      <t>ケン</t>
    </rPh>
    <rPh sb="2" eb="3">
      <t>スウ</t>
    </rPh>
    <phoneticPr fontId="3"/>
  </si>
  <si>
    <r>
      <t xml:space="preserve">価 額
</t>
    </r>
    <r>
      <rPr>
        <sz val="7"/>
        <rFont val="ＭＳ 明朝"/>
        <family val="1"/>
        <charset val="128"/>
      </rPr>
      <t>(千円)</t>
    </r>
    <rPh sb="0" eb="1">
      <t>アタイ</t>
    </rPh>
    <rPh sb="2" eb="3">
      <t>ガク</t>
    </rPh>
    <rPh sb="5" eb="7">
      <t>センエン</t>
    </rPh>
    <phoneticPr fontId="3"/>
  </si>
  <si>
    <t>建 物</t>
    <rPh sb="0" eb="1">
      <t>ケン</t>
    </rPh>
    <rPh sb="2" eb="3">
      <t>モノ</t>
    </rPh>
    <phoneticPr fontId="3"/>
  </si>
  <si>
    <t>合 計</t>
    <rPh sb="0" eb="1">
      <t>ゴウ</t>
    </rPh>
    <rPh sb="2" eb="3">
      <t>ケイ</t>
    </rPh>
    <phoneticPr fontId="3"/>
  </si>
  <si>
    <t>購　　　　　入</t>
    <rPh sb="0" eb="1">
      <t>コウ</t>
    </rPh>
    <rPh sb="6" eb="7">
      <t>イリ</t>
    </rPh>
    <phoneticPr fontId="3"/>
  </si>
  <si>
    <t>交　　　　　換</t>
    <rPh sb="0" eb="1">
      <t>コウ</t>
    </rPh>
    <rPh sb="6" eb="7">
      <t>カン</t>
    </rPh>
    <phoneticPr fontId="3"/>
  </si>
  <si>
    <t>備　考</t>
    <rPh sb="0" eb="1">
      <t>ソナエ</t>
    </rPh>
    <rPh sb="2" eb="3">
      <t>コウ</t>
    </rPh>
    <phoneticPr fontId="3"/>
  </si>
  <si>
    <t>１　新規に免許を申請する者は、「最初の免許」の欄に「新規」と記入すること。</t>
    <rPh sb="2" eb="4">
      <t>シンキ</t>
    </rPh>
    <rPh sb="5" eb="7">
      <t>メンキョ</t>
    </rPh>
    <rPh sb="8" eb="10">
      <t>シンセイ</t>
    </rPh>
    <rPh sb="12" eb="13">
      <t>シャ</t>
    </rPh>
    <rPh sb="16" eb="18">
      <t>サイショ</t>
    </rPh>
    <rPh sb="19" eb="21">
      <t>メンキョ</t>
    </rPh>
    <rPh sb="23" eb="24">
      <t>ラン</t>
    </rPh>
    <rPh sb="26" eb="28">
      <t>シンキ</t>
    </rPh>
    <rPh sb="30" eb="32">
      <t>キニュウ</t>
    </rPh>
    <phoneticPr fontId="3"/>
  </si>
  <si>
    <t>２　「組織変更」の欄には、合併又は商号若しくは名称の変更について記入すること。</t>
    <rPh sb="3" eb="5">
      <t>ソシキ</t>
    </rPh>
    <rPh sb="5" eb="7">
      <t>ヘンコウ</t>
    </rPh>
    <rPh sb="9" eb="10">
      <t>ラン</t>
    </rPh>
    <rPh sb="13" eb="15">
      <t>ガッペイ</t>
    </rPh>
    <rPh sb="15" eb="16">
      <t>マタ</t>
    </rPh>
    <rPh sb="17" eb="19">
      <t>ショウゴウ</t>
    </rPh>
    <rPh sb="19" eb="20">
      <t>モ</t>
    </rPh>
    <rPh sb="23" eb="25">
      <t>メイショウ</t>
    </rPh>
    <rPh sb="26" eb="28">
      <t>ヘンコウ</t>
    </rPh>
    <rPh sb="32" eb="34">
      <t>キニュウ</t>
    </rPh>
    <phoneticPr fontId="3"/>
  </si>
  <si>
    <t>３　「期間」の欄には、事業年度を記入すること。</t>
    <rPh sb="3" eb="5">
      <t>キカン</t>
    </rPh>
    <rPh sb="7" eb="8">
      <t>ラン</t>
    </rPh>
    <rPh sb="11" eb="13">
      <t>ジギョウ</t>
    </rPh>
    <rPh sb="13" eb="15">
      <t>ネンド</t>
    </rPh>
    <rPh sb="16" eb="18">
      <t>キニュウ</t>
    </rPh>
    <phoneticPr fontId="3"/>
  </si>
  <si>
    <t>４　「売買・交換」の欄には、上段に売買の実績を、下段に交換の実績を記入すること。</t>
    <rPh sb="3" eb="5">
      <t>バイバイ</t>
    </rPh>
    <rPh sb="6" eb="8">
      <t>コウカン</t>
    </rPh>
    <rPh sb="10" eb="11">
      <t>ラン</t>
    </rPh>
    <rPh sb="14" eb="16">
      <t>ジョウダン</t>
    </rPh>
    <rPh sb="17" eb="19">
      <t>バイバイ</t>
    </rPh>
    <rPh sb="20" eb="22">
      <t>ジッセキ</t>
    </rPh>
    <rPh sb="24" eb="26">
      <t>ゲダン</t>
    </rPh>
    <rPh sb="27" eb="29">
      <t>コウカン</t>
    </rPh>
    <rPh sb="30" eb="32">
      <t>ジッセキ</t>
    </rPh>
    <rPh sb="33" eb="35">
      <t>キニュウ</t>
    </rPh>
    <phoneticPr fontId="3"/>
  </si>
  <si>
    <t>月</t>
  </si>
  <si>
    <t>日</t>
  </si>
  <si>
    <t>から</t>
  </si>
  <si>
    <t>添　付　書　類　（２）</t>
    <rPh sb="0" eb="1">
      <t>ソウ</t>
    </rPh>
    <rPh sb="2" eb="3">
      <t>ヅケ</t>
    </rPh>
    <rPh sb="4" eb="5">
      <t>ショ</t>
    </rPh>
    <rPh sb="6" eb="7">
      <t>タグイ</t>
    </rPh>
    <phoneticPr fontId="3"/>
  </si>
  <si>
    <t>誓　　約　　書</t>
    <rPh sb="0" eb="1">
      <t>チカイ</t>
    </rPh>
    <rPh sb="3" eb="4">
      <t>ヤク</t>
    </rPh>
    <rPh sb="6" eb="7">
      <t>ショ</t>
    </rPh>
    <phoneticPr fontId="3"/>
  </si>
  <si>
    <t>　申請者、申請者の役員、令第２条の２に規定する使用人、</t>
    <rPh sb="1" eb="4">
      <t>シンセイシャ</t>
    </rPh>
    <rPh sb="5" eb="8">
      <t>シンセイシャ</t>
    </rPh>
    <rPh sb="9" eb="11">
      <t>ヤクイン</t>
    </rPh>
    <rPh sb="12" eb="13">
      <t>レイ</t>
    </rPh>
    <rPh sb="13" eb="14">
      <t>ダイ</t>
    </rPh>
    <rPh sb="15" eb="16">
      <t>ジョウ</t>
    </rPh>
    <rPh sb="19" eb="21">
      <t>キテイ</t>
    </rPh>
    <rPh sb="23" eb="26">
      <t>シヨウニン</t>
    </rPh>
    <phoneticPr fontId="3"/>
  </si>
  <si>
    <t>法定代理人及び法定代理人の役員は、法第５条第１項各号に</t>
    <phoneticPr fontId="3"/>
  </si>
  <si>
    <t>　　 　該当しない者であることを誓約します。</t>
    <phoneticPr fontId="3"/>
  </si>
  <si>
    <t>年</t>
    <phoneticPr fontId="3"/>
  </si>
  <si>
    <t>月</t>
    <phoneticPr fontId="3"/>
  </si>
  <si>
    <t>　静岡県　知事</t>
    <rPh sb="1" eb="4">
      <t>シズオカケン</t>
    </rPh>
    <rPh sb="5" eb="6">
      <t>チ</t>
    </rPh>
    <rPh sb="6" eb="7">
      <t>コト</t>
    </rPh>
    <phoneticPr fontId="3"/>
  </si>
  <si>
    <t>（Ａ４）</t>
    <phoneticPr fontId="3"/>
  </si>
  <si>
    <t>　地方整備局長</t>
    <rPh sb="1" eb="3">
      <t>チホウ</t>
    </rPh>
    <rPh sb="3" eb="6">
      <t>セイビキョク</t>
    </rPh>
    <rPh sb="6" eb="7">
      <t>チョウ</t>
    </rPh>
    <phoneticPr fontId="3"/>
  </si>
  <si>
    <t>　　　商号又は名称</t>
    <rPh sb="3" eb="5">
      <t>ショウゴウ</t>
    </rPh>
    <rPh sb="5" eb="6">
      <t>マタ</t>
    </rPh>
    <rPh sb="7" eb="9">
      <t>メイショウ</t>
    </rPh>
    <phoneticPr fontId="3"/>
  </si>
  <si>
    <t>　　　氏　　　　名</t>
    <rPh sb="3" eb="4">
      <t>シ</t>
    </rPh>
    <rPh sb="8" eb="9">
      <t>メイ</t>
    </rPh>
    <phoneticPr fontId="3"/>
  </si>
  <si>
    <t>　　　　　　（法人にあっては代表者の氏名）</t>
    <rPh sb="7" eb="9">
      <t>ホウジン</t>
    </rPh>
    <rPh sb="14" eb="17">
      <t>ダイヒョウシャ</t>
    </rPh>
    <rPh sb="18" eb="20">
      <t>シメイ</t>
    </rPh>
    <phoneticPr fontId="3"/>
  </si>
  <si>
    <t>記</t>
    <rPh sb="0" eb="1">
      <t>キ</t>
    </rPh>
    <phoneticPr fontId="3"/>
  </si>
  <si>
    <t>所　　　在　　　地</t>
    <rPh sb="0" eb="1">
      <t>トコロ</t>
    </rPh>
    <rPh sb="4" eb="5">
      <t>ザイ</t>
    </rPh>
    <rPh sb="8" eb="9">
      <t>チ</t>
    </rPh>
    <phoneticPr fontId="3"/>
  </si>
  <si>
    <t>専任の宅地建物
取引士の数</t>
    <rPh sb="0" eb="2">
      <t>センニン</t>
    </rPh>
    <rPh sb="3" eb="5">
      <t>タクチ</t>
    </rPh>
    <rPh sb="5" eb="7">
      <t>タテモノ</t>
    </rPh>
    <rPh sb="8" eb="10">
      <t>トリヒキ</t>
    </rPh>
    <rPh sb="10" eb="11">
      <t>シ</t>
    </rPh>
    <rPh sb="12" eb="13">
      <t>カズ</t>
    </rPh>
    <phoneticPr fontId="3"/>
  </si>
  <si>
    <t>宅地建物取引業に
従事する者の数</t>
    <rPh sb="0" eb="2">
      <t>タクチ</t>
    </rPh>
    <rPh sb="2" eb="4">
      <t>タテモノ</t>
    </rPh>
    <rPh sb="4" eb="7">
      <t>トリヒキギョウ</t>
    </rPh>
    <rPh sb="9" eb="11">
      <t>ジュウジ</t>
    </rPh>
    <rPh sb="13" eb="14">
      <t>シャ</t>
    </rPh>
    <rPh sb="15" eb="16">
      <t>カズ</t>
    </rPh>
    <phoneticPr fontId="3"/>
  </si>
  <si>
    <t>名</t>
    <rPh sb="0" eb="1">
      <t>メイ</t>
    </rPh>
    <phoneticPr fontId="3"/>
  </si>
  <si>
    <t>（Ａ４）</t>
    <phoneticPr fontId="3"/>
  </si>
  <si>
    <t>１</t>
    <phoneticPr fontId="3"/>
  </si>
  <si>
    <t>５</t>
    <phoneticPr fontId="3"/>
  </si>
  <si>
    <t>０</t>
    <phoneticPr fontId="3"/>
  </si>
  <si>
    <t>　相談役及び顧問（法人の場合）　</t>
    <rPh sb="1" eb="4">
      <t>ソウダンヤク</t>
    </rPh>
    <rPh sb="4" eb="5">
      <t>オヨ</t>
    </rPh>
    <rPh sb="6" eb="8">
      <t>コモン</t>
    </rPh>
    <rPh sb="9" eb="11">
      <t>ホウジン</t>
    </rPh>
    <rPh sb="12" eb="14">
      <t>バアイ</t>
    </rPh>
    <phoneticPr fontId="3"/>
  </si>
  <si>
    <t>51</t>
    <phoneticPr fontId="3"/>
  </si>
  <si>
    <t>役名コード</t>
    <rPh sb="0" eb="2">
      <t>ヤクメイ</t>
    </rPh>
    <phoneticPr fontId="3"/>
  </si>
  <si>
    <t>就任年月日</t>
    <rPh sb="0" eb="2">
      <t>シュウニン</t>
    </rPh>
    <rPh sb="2" eb="5">
      <t>ネンガッピ</t>
    </rPh>
    <phoneticPr fontId="3"/>
  </si>
  <si>
    <t>フリガナ</t>
    <phoneticPr fontId="3"/>
  </si>
  <si>
    <t>－</t>
    <phoneticPr fontId="3"/>
  </si>
  <si>
    <t>※</t>
    <phoneticPr fontId="3"/>
  </si>
  <si>
    <t>住所市区町村コード</t>
    <rPh sb="0" eb="2">
      <t>ジュウショ</t>
    </rPh>
    <rPh sb="2" eb="3">
      <t>シ</t>
    </rPh>
    <rPh sb="3" eb="4">
      <t>ク</t>
    </rPh>
    <rPh sb="4" eb="6">
      <t>チョウソン</t>
    </rPh>
    <phoneticPr fontId="3"/>
  </si>
  <si>
    <t>住所</t>
    <rPh sb="0" eb="2">
      <t>ジュウショ</t>
    </rPh>
    <phoneticPr fontId="3"/>
  </si>
  <si>
    <t>51</t>
    <phoneticPr fontId="3"/>
  </si>
  <si>
    <t>－</t>
    <phoneticPr fontId="3"/>
  </si>
  <si>
    <t>フリガナ</t>
    <phoneticPr fontId="3"/>
  </si>
  <si>
    <t>－</t>
    <phoneticPr fontId="3"/>
  </si>
  <si>
    <t>※</t>
    <phoneticPr fontId="3"/>
  </si>
  <si>
    <t>51</t>
    <phoneticPr fontId="3"/>
  </si>
  <si>
    <t>フリガナ</t>
    <phoneticPr fontId="3"/>
  </si>
  <si>
    <t>※</t>
    <phoneticPr fontId="3"/>
  </si>
  <si>
    <t>１</t>
    <phoneticPr fontId="3"/>
  </si>
  <si>
    <t>６</t>
    <phoneticPr fontId="3"/>
  </si>
  <si>
    <t>０</t>
    <phoneticPr fontId="3"/>
  </si>
  <si>
    <t>100分の5以上の株式を有する株主又は100分の5以上の額に相当する出資をしている者（法人の場合）</t>
    <rPh sb="3" eb="4">
      <t>フン</t>
    </rPh>
    <rPh sb="6" eb="8">
      <t>イジョウ</t>
    </rPh>
    <rPh sb="9" eb="11">
      <t>カブシキ</t>
    </rPh>
    <rPh sb="12" eb="13">
      <t>ユウ</t>
    </rPh>
    <rPh sb="15" eb="17">
      <t>カブヌシ</t>
    </rPh>
    <rPh sb="17" eb="18">
      <t>マタ</t>
    </rPh>
    <rPh sb="22" eb="23">
      <t>フン</t>
    </rPh>
    <rPh sb="25" eb="27">
      <t>イジョウ</t>
    </rPh>
    <rPh sb="28" eb="29">
      <t>ガク</t>
    </rPh>
    <rPh sb="30" eb="32">
      <t>ソウトウ</t>
    </rPh>
    <rPh sb="34" eb="36">
      <t>シュッシ</t>
    </rPh>
    <rPh sb="41" eb="42">
      <t>シャ</t>
    </rPh>
    <rPh sb="43" eb="45">
      <t>ホウジン</t>
    </rPh>
    <rPh sb="46" eb="48">
      <t>バアイ</t>
    </rPh>
    <phoneticPr fontId="3"/>
  </si>
  <si>
    <t>52</t>
    <phoneticPr fontId="3"/>
  </si>
  <si>
    <t>氏名又は名称</t>
    <rPh sb="0" eb="2">
      <t>シメイ</t>
    </rPh>
    <rPh sb="2" eb="3">
      <t>マタ</t>
    </rPh>
    <rPh sb="4" eb="6">
      <t>メイショウ</t>
    </rPh>
    <phoneticPr fontId="3"/>
  </si>
  <si>
    <t>保有株式の数</t>
    <rPh sb="0" eb="2">
      <t>ホユウ</t>
    </rPh>
    <rPh sb="2" eb="4">
      <t>カブシキ</t>
    </rPh>
    <rPh sb="5" eb="6">
      <t>カズ</t>
    </rPh>
    <phoneticPr fontId="3"/>
  </si>
  <si>
    <t>株</t>
    <rPh sb="0" eb="1">
      <t>カブ</t>
    </rPh>
    <phoneticPr fontId="3"/>
  </si>
  <si>
    <t>割　合</t>
    <rPh sb="0" eb="1">
      <t>ワリ</t>
    </rPh>
    <rPh sb="2" eb="3">
      <t>ゴウ</t>
    </rPh>
    <phoneticPr fontId="3"/>
  </si>
  <si>
    <t>（出資金額）</t>
    <rPh sb="1" eb="3">
      <t>シュッシ</t>
    </rPh>
    <rPh sb="3" eb="5">
      <t>キンガク</t>
    </rPh>
    <phoneticPr fontId="3"/>
  </si>
  <si>
    <t>（円）</t>
    <rPh sb="1" eb="2">
      <t>エン</t>
    </rPh>
    <phoneticPr fontId="3"/>
  </si>
  <si>
    <t>％</t>
    <phoneticPr fontId="3"/>
  </si>
  <si>
    <t>市区町村コード</t>
    <rPh sb="0" eb="1">
      <t>シ</t>
    </rPh>
    <rPh sb="1" eb="2">
      <t>ク</t>
    </rPh>
    <rPh sb="2" eb="4">
      <t>チョウソン</t>
    </rPh>
    <phoneticPr fontId="3"/>
  </si>
  <si>
    <t>住所又は所在地</t>
    <rPh sb="0" eb="2">
      <t>ジュウショ</t>
    </rPh>
    <rPh sb="2" eb="3">
      <t>マタ</t>
    </rPh>
    <rPh sb="4" eb="7">
      <t>ショザイチ</t>
    </rPh>
    <phoneticPr fontId="3"/>
  </si>
  <si>
    <t>※</t>
    <phoneticPr fontId="3"/>
  </si>
  <si>
    <t>52</t>
    <phoneticPr fontId="3"/>
  </si>
  <si>
    <t>フリガナ</t>
    <phoneticPr fontId="3"/>
  </si>
  <si>
    <t>－</t>
    <phoneticPr fontId="3"/>
  </si>
  <si>
    <t>フリガナ</t>
    <phoneticPr fontId="3"/>
  </si>
  <si>
    <t>％</t>
    <phoneticPr fontId="3"/>
  </si>
  <si>
    <t>事務所を使用する権原に関する書面</t>
    <rPh sb="0" eb="3">
      <t>ジムショ</t>
    </rPh>
    <rPh sb="4" eb="6">
      <t>シヨウ</t>
    </rPh>
    <rPh sb="8" eb="9">
      <t>ケン</t>
    </rPh>
    <rPh sb="9" eb="10">
      <t>ハラ</t>
    </rPh>
    <rPh sb="11" eb="12">
      <t>カン</t>
    </rPh>
    <rPh sb="14" eb="16">
      <t>ショメン</t>
    </rPh>
    <phoneticPr fontId="3"/>
  </si>
  <si>
    <t>事　　　　　　　　項</t>
    <rPh sb="0" eb="1">
      <t>コト</t>
    </rPh>
    <rPh sb="9" eb="10">
      <t>コウ</t>
    </rPh>
    <phoneticPr fontId="3"/>
  </si>
  <si>
    <t>所有者</t>
    <rPh sb="0" eb="1">
      <t>トコロ</t>
    </rPh>
    <rPh sb="1" eb="2">
      <t>ユウ</t>
    </rPh>
    <rPh sb="2" eb="3">
      <t>シャ</t>
    </rPh>
    <phoneticPr fontId="3"/>
  </si>
  <si>
    <t>事務所の所有者が申請者と異なる場合</t>
    <rPh sb="0" eb="3">
      <t>ジムショ</t>
    </rPh>
    <rPh sb="4" eb="7">
      <t>ショユウシャ</t>
    </rPh>
    <rPh sb="8" eb="11">
      <t>シンセイシャ</t>
    </rPh>
    <rPh sb="12" eb="13">
      <t>コト</t>
    </rPh>
    <rPh sb="15" eb="17">
      <t>バアイ</t>
    </rPh>
    <phoneticPr fontId="3"/>
  </si>
  <si>
    <t>契約日</t>
    <rPh sb="0" eb="3">
      <t>ケイヤクビ</t>
    </rPh>
    <phoneticPr fontId="3"/>
  </si>
  <si>
    <t>契約期間</t>
    <rPh sb="0" eb="2">
      <t>ケイヤク</t>
    </rPh>
    <rPh sb="2" eb="4">
      <t>キカン</t>
    </rPh>
    <phoneticPr fontId="3"/>
  </si>
  <si>
    <t>契約形態</t>
    <rPh sb="0" eb="2">
      <t>ケイヤク</t>
    </rPh>
    <rPh sb="2" eb="4">
      <t>ケイタイ</t>
    </rPh>
    <phoneticPr fontId="3"/>
  </si>
  <si>
    <t>用　　途</t>
    <rPh sb="0" eb="1">
      <t>ヨウ</t>
    </rPh>
    <rPh sb="3" eb="4">
      <t>ト</t>
    </rPh>
    <phoneticPr fontId="3"/>
  </si>
  <si>
    <t>（事務所名）</t>
    <rPh sb="1" eb="4">
      <t>ジムショ</t>
    </rPh>
    <rPh sb="4" eb="5">
      <t>メイ</t>
    </rPh>
    <phoneticPr fontId="3"/>
  </si>
  <si>
    <t>（所在地）</t>
    <rPh sb="1" eb="4">
      <t>ショザイチ</t>
    </rPh>
    <phoneticPr fontId="3"/>
  </si>
  <si>
    <t>　上記の記載内容について、事実と相違ないことを誓約します。</t>
    <rPh sb="1" eb="3">
      <t>ジョウキ</t>
    </rPh>
    <rPh sb="4" eb="6">
      <t>キサイ</t>
    </rPh>
    <rPh sb="6" eb="8">
      <t>ナイヨウ</t>
    </rPh>
    <rPh sb="13" eb="15">
      <t>ジジツ</t>
    </rPh>
    <rPh sb="16" eb="18">
      <t>ソウイ</t>
    </rPh>
    <rPh sb="23" eb="25">
      <t>セイヤク</t>
    </rPh>
    <phoneticPr fontId="3"/>
  </si>
  <si>
    <t>氏　　　　名</t>
    <rPh sb="0" eb="1">
      <t>シ</t>
    </rPh>
    <rPh sb="5" eb="6">
      <t>メイ</t>
    </rPh>
    <phoneticPr fontId="3"/>
  </si>
  <si>
    <t>1</t>
    <phoneticPr fontId="3"/>
  </si>
  <si>
    <t xml:space="preserve">2
</t>
    <phoneticPr fontId="3"/>
  </si>
  <si>
    <t>①</t>
    <phoneticPr fontId="3"/>
  </si>
  <si>
    <t xml:space="preserve">②
</t>
    <phoneticPr fontId="3"/>
  </si>
  <si>
    <t>「事務所の所有者が申請者と異なる場合」の欄は、事務所の所有者が免許申請者と異なる場合にのみ次により記入すること。</t>
    <rPh sb="1" eb="4">
      <t>ジムショ</t>
    </rPh>
    <rPh sb="5" eb="8">
      <t>ショユウシャ</t>
    </rPh>
    <rPh sb="9" eb="12">
      <t>シンセイシャ</t>
    </rPh>
    <rPh sb="13" eb="14">
      <t>コト</t>
    </rPh>
    <rPh sb="16" eb="18">
      <t>バアイ</t>
    </rPh>
    <rPh sb="20" eb="21">
      <t>ラン</t>
    </rPh>
    <rPh sb="23" eb="26">
      <t>ジムショ</t>
    </rPh>
    <rPh sb="27" eb="30">
      <t>ショユウシャ</t>
    </rPh>
    <rPh sb="31" eb="33">
      <t>メンキョ</t>
    </rPh>
    <rPh sb="33" eb="36">
      <t>シンセイシャ</t>
    </rPh>
    <rPh sb="37" eb="38">
      <t>コト</t>
    </rPh>
    <rPh sb="40" eb="42">
      <t>バアイ</t>
    </rPh>
    <rPh sb="45" eb="46">
      <t>ツギ</t>
    </rPh>
    <rPh sb="49" eb="51">
      <t>キニュウ</t>
    </rPh>
    <phoneticPr fontId="3"/>
  </si>
  <si>
    <t>「契約形態」の欄は、賃貸借又は使用貸借の別を記入すること。</t>
    <phoneticPr fontId="3"/>
  </si>
  <si>
    <t>（Ａ４）</t>
    <phoneticPr fontId="3"/>
  </si>
  <si>
    <t>添　付　書　類　（６）</t>
    <rPh sb="0" eb="1">
      <t>ソウ</t>
    </rPh>
    <rPh sb="2" eb="3">
      <t>ヅケ</t>
    </rPh>
    <rPh sb="4" eb="5">
      <t>ショ</t>
    </rPh>
    <rPh sb="6" eb="7">
      <t>タグイ</t>
    </rPh>
    <phoneticPr fontId="3"/>
  </si>
  <si>
    <t>略　　　歴　　　書</t>
    <rPh sb="0" eb="1">
      <t>リャク</t>
    </rPh>
    <rPh sb="4" eb="5">
      <t>レキ</t>
    </rPh>
    <rPh sb="8" eb="9">
      <t>ショ</t>
    </rPh>
    <phoneticPr fontId="3"/>
  </si>
  <si>
    <t>(ﾌﾘｶﾞﾅ)
氏名</t>
    <rPh sb="8" eb="10">
      <t>シメイ</t>
    </rPh>
    <phoneticPr fontId="3"/>
  </si>
  <si>
    <t>職名</t>
    <rPh sb="0" eb="2">
      <t>ショクメイ</t>
    </rPh>
    <phoneticPr fontId="3"/>
  </si>
  <si>
    <t>職　歴</t>
    <rPh sb="0" eb="1">
      <t>ショク</t>
    </rPh>
    <rPh sb="2" eb="3">
      <t>レキ</t>
    </rPh>
    <phoneticPr fontId="3"/>
  </si>
  <si>
    <t>期　　　　　間</t>
    <rPh sb="0" eb="1">
      <t>キ</t>
    </rPh>
    <rPh sb="6" eb="7">
      <t>アイダ</t>
    </rPh>
    <phoneticPr fontId="3"/>
  </si>
  <si>
    <t>従　事　し　た　職　務　の　内　容</t>
    <rPh sb="0" eb="1">
      <t>ジュウ</t>
    </rPh>
    <rPh sb="2" eb="3">
      <t>コト</t>
    </rPh>
    <rPh sb="8" eb="9">
      <t>ショク</t>
    </rPh>
    <rPh sb="10" eb="11">
      <t>ツトム</t>
    </rPh>
    <rPh sb="14" eb="15">
      <t>ナイ</t>
    </rPh>
    <rPh sb="16" eb="17">
      <t>カタチ</t>
    </rPh>
    <phoneticPr fontId="3"/>
  </si>
  <si>
    <t>自</t>
    <rPh sb="0" eb="1">
      <t>ジ</t>
    </rPh>
    <phoneticPr fontId="3"/>
  </si>
  <si>
    <t>至</t>
    <rPh sb="0" eb="1">
      <t>イタ</t>
    </rPh>
    <phoneticPr fontId="3"/>
  </si>
  <si>
    <t>上記のとおり相違ありません。</t>
    <rPh sb="0" eb="2">
      <t>ジョウキ</t>
    </rPh>
    <rPh sb="6" eb="8">
      <t>ソウイ</t>
    </rPh>
    <phoneticPr fontId="3"/>
  </si>
  <si>
    <t>氏　名</t>
    <rPh sb="0" eb="1">
      <t>シ</t>
    </rPh>
    <rPh sb="2" eb="3">
      <t>メイ</t>
    </rPh>
    <phoneticPr fontId="3"/>
  </si>
  <si>
    <t>資　　　　　　　産</t>
    <rPh sb="0" eb="1">
      <t>シ</t>
    </rPh>
    <rPh sb="8" eb="9">
      <t>サン</t>
    </rPh>
    <phoneticPr fontId="3"/>
  </si>
  <si>
    <t>価　　　　　　　格</t>
    <rPh sb="0" eb="1">
      <t>アタイ</t>
    </rPh>
    <rPh sb="8" eb="9">
      <t>カク</t>
    </rPh>
    <phoneticPr fontId="3"/>
  </si>
  <si>
    <t>摘　　　　　　　要</t>
    <rPh sb="0" eb="1">
      <t>テキ</t>
    </rPh>
    <rPh sb="8" eb="9">
      <t>ヨウ</t>
    </rPh>
    <phoneticPr fontId="3"/>
  </si>
  <si>
    <t>資　　　産</t>
    <rPh sb="0" eb="1">
      <t>シ</t>
    </rPh>
    <rPh sb="4" eb="5">
      <t>サン</t>
    </rPh>
    <phoneticPr fontId="3"/>
  </si>
  <si>
    <t>現金預金</t>
    <rPh sb="0" eb="2">
      <t>ゲンキン</t>
    </rPh>
    <rPh sb="2" eb="4">
      <t>ヨキン</t>
    </rPh>
    <phoneticPr fontId="3"/>
  </si>
  <si>
    <t>有価証券</t>
    <rPh sb="0" eb="2">
      <t>ユウカ</t>
    </rPh>
    <rPh sb="2" eb="4">
      <t>ショウケン</t>
    </rPh>
    <phoneticPr fontId="3"/>
  </si>
  <si>
    <t>未収入金</t>
    <rPh sb="0" eb="2">
      <t>ミシュウ</t>
    </rPh>
    <rPh sb="2" eb="4">
      <t>ニュウキン</t>
    </rPh>
    <phoneticPr fontId="3"/>
  </si>
  <si>
    <t>土地</t>
    <rPh sb="0" eb="2">
      <t>トチ</t>
    </rPh>
    <phoneticPr fontId="3"/>
  </si>
  <si>
    <t>建物</t>
    <rPh sb="0" eb="2">
      <t>タテモノ</t>
    </rPh>
    <phoneticPr fontId="3"/>
  </si>
  <si>
    <t>備品</t>
    <rPh sb="0" eb="2">
      <t>ビヒン</t>
    </rPh>
    <phoneticPr fontId="3"/>
  </si>
  <si>
    <t>権利</t>
    <rPh sb="0" eb="2">
      <t>ケンリ</t>
    </rPh>
    <phoneticPr fontId="3"/>
  </si>
  <si>
    <t>その他</t>
    <rPh sb="2" eb="3">
      <t>タ</t>
    </rPh>
    <phoneticPr fontId="3"/>
  </si>
  <si>
    <t>計</t>
    <rPh sb="0" eb="1">
      <t>ケイ</t>
    </rPh>
    <phoneticPr fontId="3"/>
  </si>
  <si>
    <t>負　　　債</t>
    <rPh sb="0" eb="1">
      <t>フ</t>
    </rPh>
    <rPh sb="4" eb="5">
      <t>サイ</t>
    </rPh>
    <phoneticPr fontId="3"/>
  </si>
  <si>
    <t>借入金</t>
    <rPh sb="0" eb="3">
      <t>カリイレキン</t>
    </rPh>
    <phoneticPr fontId="3"/>
  </si>
  <si>
    <t>未払金</t>
    <rPh sb="0" eb="2">
      <t>ミハラ</t>
    </rPh>
    <rPh sb="2" eb="3">
      <t>キン</t>
    </rPh>
    <phoneticPr fontId="3"/>
  </si>
  <si>
    <t>預り金</t>
    <rPh sb="0" eb="1">
      <t>アズ</t>
    </rPh>
    <rPh sb="2" eb="3">
      <t>カネ</t>
    </rPh>
    <phoneticPr fontId="3"/>
  </si>
  <si>
    <t>前受金</t>
    <rPh sb="0" eb="1">
      <t>マエ</t>
    </rPh>
    <rPh sb="1" eb="2">
      <t>ウ</t>
    </rPh>
    <rPh sb="2" eb="3">
      <t>カネ</t>
    </rPh>
    <phoneticPr fontId="3"/>
  </si>
  <si>
    <t>１</t>
    <phoneticPr fontId="3"/>
  </si>
  <si>
    <t>　この調書は、個人の業者のみが記入すること。</t>
    <rPh sb="3" eb="5">
      <t>チョウショ</t>
    </rPh>
    <rPh sb="7" eb="9">
      <t>コジン</t>
    </rPh>
    <rPh sb="10" eb="12">
      <t>ギョウシャ</t>
    </rPh>
    <rPh sb="15" eb="17">
      <t>キニュウ</t>
    </rPh>
    <phoneticPr fontId="3"/>
  </si>
  <si>
    <t>　「権利」とは、営業権、地上権、電話加入権その他の無形固定資産をいう。</t>
    <rPh sb="2" eb="4">
      <t>ケンリ</t>
    </rPh>
    <rPh sb="8" eb="11">
      <t>エイギョウケン</t>
    </rPh>
    <rPh sb="12" eb="15">
      <t>チジョウケン</t>
    </rPh>
    <rPh sb="16" eb="18">
      <t>デンワ</t>
    </rPh>
    <rPh sb="18" eb="21">
      <t>カニュウケン</t>
    </rPh>
    <rPh sb="23" eb="24">
      <t>タ</t>
    </rPh>
    <rPh sb="25" eb="27">
      <t>ムケイ</t>
    </rPh>
    <rPh sb="27" eb="31">
      <t>コテイシサン</t>
    </rPh>
    <phoneticPr fontId="3"/>
  </si>
  <si>
    <t>現在</t>
    <rPh sb="0" eb="1">
      <t>ゲンザイ</t>
    </rPh>
    <phoneticPr fontId="3"/>
  </si>
  <si>
    <t>１</t>
    <phoneticPr fontId="3"/>
  </si>
  <si>
    <t>７</t>
    <phoneticPr fontId="3"/>
  </si>
  <si>
    <t>宅地建物取引業に従事する者の名簿</t>
    <rPh sb="0" eb="2">
      <t>タクチ</t>
    </rPh>
    <rPh sb="2" eb="4">
      <t>タテモノ</t>
    </rPh>
    <rPh sb="4" eb="7">
      <t>トリヒキギョウ</t>
    </rPh>
    <rPh sb="8" eb="10">
      <t>ジュウジ</t>
    </rPh>
    <rPh sb="12" eb="13">
      <t>シャ</t>
    </rPh>
    <rPh sb="14" eb="16">
      <t>メイボ</t>
    </rPh>
    <phoneticPr fontId="3"/>
  </si>
  <si>
    <t>※</t>
  </si>
  <si>
    <t>従事する者</t>
    <rPh sb="0" eb="2">
      <t>ジュウジ</t>
    </rPh>
    <rPh sb="4" eb="5">
      <t>シャ</t>
    </rPh>
    <phoneticPr fontId="3"/>
  </si>
  <si>
    <t>うち専任の宅地建物取引士</t>
    <rPh sb="2" eb="4">
      <t>センニン</t>
    </rPh>
    <rPh sb="5" eb="7">
      <t>タクチ</t>
    </rPh>
    <rPh sb="7" eb="9">
      <t>タテモノ</t>
    </rPh>
    <rPh sb="9" eb="12">
      <t>トリヒキシ</t>
    </rPh>
    <phoneticPr fontId="3"/>
  </si>
  <si>
    <t>61</t>
    <phoneticPr fontId="3"/>
  </si>
  <si>
    <t>業　　務　　に　　従　　事　　す　　る　　者</t>
    <rPh sb="0" eb="1">
      <t>ギョウ</t>
    </rPh>
    <rPh sb="3" eb="4">
      <t>ツトム</t>
    </rPh>
    <rPh sb="9" eb="10">
      <t>ジュウ</t>
    </rPh>
    <rPh sb="12" eb="13">
      <t>コト</t>
    </rPh>
    <rPh sb="21" eb="22">
      <t>シャ</t>
    </rPh>
    <phoneticPr fontId="3"/>
  </si>
  <si>
    <t>氏　　　　　　　　　　　　　　名</t>
    <rPh sb="0" eb="1">
      <t>シ</t>
    </rPh>
    <rPh sb="15" eb="16">
      <t>メイ</t>
    </rPh>
    <phoneticPr fontId="3"/>
  </si>
  <si>
    <t>生　　年　　月　　日</t>
    <rPh sb="0" eb="1">
      <t>ショウ</t>
    </rPh>
    <rPh sb="3" eb="4">
      <t>トシ</t>
    </rPh>
    <rPh sb="6" eb="7">
      <t>ツキ</t>
    </rPh>
    <rPh sb="9" eb="10">
      <t>ヒ</t>
    </rPh>
    <phoneticPr fontId="3"/>
  </si>
  <si>
    <t>性別</t>
    <rPh sb="0" eb="2">
      <t>セイベツ</t>
    </rPh>
    <phoneticPr fontId="3"/>
  </si>
  <si>
    <t>従業者証
明書番号</t>
    <rPh sb="0" eb="3">
      <t>ジュウギョウシャ</t>
    </rPh>
    <rPh sb="3" eb="4">
      <t>アカシ</t>
    </rPh>
    <rPh sb="5" eb="6">
      <t>メイ</t>
    </rPh>
    <rPh sb="6" eb="7">
      <t>ショ</t>
    </rPh>
    <rPh sb="7" eb="9">
      <t>バンゴウ</t>
    </rPh>
    <phoneticPr fontId="3"/>
  </si>
  <si>
    <t>主たる
職務内容</t>
    <rPh sb="0" eb="1">
      <t>シュ</t>
    </rPh>
    <rPh sb="4" eb="6">
      <t>ショクム</t>
    </rPh>
    <rPh sb="6" eb="8">
      <t>ナイヨウ</t>
    </rPh>
    <phoneticPr fontId="3"/>
  </si>
  <si>
    <t>宅地建物取引士で
あるか否かの別</t>
    <rPh sb="0" eb="2">
      <t>タクチ</t>
    </rPh>
    <rPh sb="2" eb="4">
      <t>タテモノ</t>
    </rPh>
    <rPh sb="4" eb="7">
      <t>トリヒキシ</t>
    </rPh>
    <rPh sb="12" eb="13">
      <t>イナ</t>
    </rPh>
    <rPh sb="15" eb="16">
      <t>ベツ</t>
    </rPh>
    <phoneticPr fontId="3"/>
  </si>
  <si>
    <t>1</t>
    <phoneticPr fontId="3"/>
  </si>
  <si>
    <t>1.男 2.女</t>
    <rPh sb="2" eb="3">
      <t>オトコ</t>
    </rPh>
    <rPh sb="6" eb="7">
      <t>オンナ</t>
    </rPh>
    <phoneticPr fontId="3"/>
  </si>
  <si>
    <t>]</t>
    <phoneticPr fontId="3"/>
  </si>
  <si>
    <t>2</t>
    <phoneticPr fontId="3"/>
  </si>
  <si>
    <t>1.㊚ 2.女</t>
    <phoneticPr fontId="3"/>
  </si>
  <si>
    <t>4</t>
  </si>
  <si>
    <r>
      <t>1.男 2.</t>
    </r>
    <r>
      <rPr>
        <sz val="10"/>
        <rFont val="ＭＳ Ｐゴシック"/>
        <family val="3"/>
        <charset val="128"/>
      </rPr>
      <t>㊛</t>
    </r>
    <phoneticPr fontId="3"/>
  </si>
  <si>
    <t>5</t>
  </si>
  <si>
    <t>6</t>
  </si>
  <si>
    <t>7</t>
  </si>
  <si>
    <t>8</t>
  </si>
  <si>
    <t>9</t>
  </si>
  <si>
    <t>10</t>
  </si>
  <si>
    <t>11</t>
  </si>
  <si>
    <t>12</t>
  </si>
  <si>
    <t>13</t>
  </si>
  <si>
    <t>14</t>
  </si>
  <si>
    <t>15</t>
  </si>
  <si>
    <t>16</t>
  </si>
  <si>
    <t>17</t>
  </si>
  <si>
    <t>18</t>
  </si>
  <si>
    <t>19</t>
  </si>
  <si>
    <t>20</t>
  </si>
  <si>
    <t>21</t>
  </si>
  <si>
    <t>22</t>
  </si>
  <si>
    <t>23</t>
  </si>
  <si>
    <t>24</t>
  </si>
  <si>
    <t>25</t>
  </si>
  <si>
    <t>※</t>
    <phoneticPr fontId="3"/>
  </si>
  <si>
    <t>［（</t>
    <phoneticPr fontId="3"/>
  </si>
  <si>
    <t>添付書類</t>
    <rPh sb="0" eb="2">
      <t>テンプ</t>
    </rPh>
    <rPh sb="2" eb="4">
      <t>ショルイ</t>
    </rPh>
    <phoneticPr fontId="3"/>
  </si>
  <si>
    <t>案内図</t>
    <rPh sb="0" eb="3">
      <t>アンナイズ</t>
    </rPh>
    <phoneticPr fontId="3"/>
  </si>
  <si>
    <t>（主たる事務所）</t>
    <rPh sb="1" eb="2">
      <t>シュ</t>
    </rPh>
    <rPh sb="4" eb="6">
      <t>ジム</t>
    </rPh>
    <rPh sb="6" eb="7">
      <t>ショ</t>
    </rPh>
    <phoneticPr fontId="3"/>
  </si>
  <si>
    <t>（注）</t>
    <rPh sb="1" eb="2">
      <t>チュウ</t>
    </rPh>
    <phoneticPr fontId="3"/>
  </si>
  <si>
    <t>1.</t>
    <phoneticPr fontId="3"/>
  </si>
  <si>
    <t>2.</t>
  </si>
  <si>
    <t xml:space="preserve">鉛筆書き、住宅地図のコピーなどは不可。
</t>
    <phoneticPr fontId="3"/>
  </si>
  <si>
    <t>事務所の写真</t>
    <rPh sb="0" eb="2">
      <t>ジム</t>
    </rPh>
    <rPh sb="2" eb="3">
      <t>ショ</t>
    </rPh>
    <rPh sb="4" eb="6">
      <t>シャシン</t>
    </rPh>
    <phoneticPr fontId="3"/>
  </si>
  <si>
    <t>日撮影）</t>
    <rPh sb="0" eb="1">
      <t>ニチ</t>
    </rPh>
    <rPh sb="1" eb="3">
      <t>サツエイ</t>
    </rPh>
    <phoneticPr fontId="3"/>
  </si>
  <si>
    <t>写真貼付</t>
    <rPh sb="0" eb="2">
      <t>シャシン</t>
    </rPh>
    <rPh sb="2" eb="4">
      <t>ハリツ</t>
    </rPh>
    <phoneticPr fontId="3"/>
  </si>
  <si>
    <t>事務所内部</t>
    <rPh sb="0" eb="2">
      <t>ジム</t>
    </rPh>
    <rPh sb="2" eb="3">
      <t>ショ</t>
    </rPh>
    <rPh sb="3" eb="5">
      <t>ナイブ</t>
    </rPh>
    <phoneticPr fontId="3"/>
  </si>
  <si>
    <t>宅地建物取引業者票及び報酬額表を</t>
    <rPh sb="0" eb="2">
      <t>タクチ</t>
    </rPh>
    <rPh sb="2" eb="4">
      <t>タテモノ</t>
    </rPh>
    <rPh sb="4" eb="6">
      <t>トリヒキ</t>
    </rPh>
    <rPh sb="6" eb="8">
      <t>ギョウシャ</t>
    </rPh>
    <rPh sb="8" eb="9">
      <t>ヒョウ</t>
    </rPh>
    <rPh sb="9" eb="10">
      <t>オヨ</t>
    </rPh>
    <rPh sb="11" eb="13">
      <t>ホウシュウ</t>
    </rPh>
    <rPh sb="13" eb="14">
      <t>ガク</t>
    </rPh>
    <rPh sb="14" eb="15">
      <t>ヒョウ</t>
    </rPh>
    <phoneticPr fontId="3"/>
  </si>
  <si>
    <t>（従たる事務所）</t>
    <rPh sb="1" eb="2">
      <t>ジュウ</t>
    </rPh>
    <rPh sb="4" eb="6">
      <t>ジム</t>
    </rPh>
    <rPh sb="6" eb="7">
      <t>ショ</t>
    </rPh>
    <phoneticPr fontId="3"/>
  </si>
  <si>
    <t>　下記の事務所は、宅地建物取引業法第３１条の３第１項に規定する要件を備えていることを証明します。</t>
    <rPh sb="1" eb="3">
      <t>カキ</t>
    </rPh>
    <rPh sb="4" eb="7">
      <t>ジムショ</t>
    </rPh>
    <rPh sb="9" eb="11">
      <t>タクチ</t>
    </rPh>
    <rPh sb="11" eb="13">
      <t>タテモノ</t>
    </rPh>
    <rPh sb="13" eb="15">
      <t>トリヒキ</t>
    </rPh>
    <rPh sb="15" eb="17">
      <t>ギョウホウ</t>
    </rPh>
    <rPh sb="17" eb="18">
      <t>ダイ</t>
    </rPh>
    <rPh sb="20" eb="21">
      <t>ジョウ</t>
    </rPh>
    <rPh sb="23" eb="24">
      <t>ダイ</t>
    </rPh>
    <rPh sb="25" eb="26">
      <t>コウ</t>
    </rPh>
    <rPh sb="27" eb="29">
      <t>キテイ</t>
    </rPh>
    <rPh sb="31" eb="33">
      <t>ヨウケン</t>
    </rPh>
    <rPh sb="34" eb="35">
      <t>ソナ</t>
    </rPh>
    <rPh sb="42" eb="44">
      <t>ショウメイ</t>
    </rPh>
    <phoneticPr fontId="3"/>
  </si>
  <si>
    <t>　　</t>
  </si>
  <si>
    <t>(入力例：１月→０１)</t>
    <rPh sb="1" eb="4">
      <t>ニュウリョクレイ</t>
    </rPh>
    <rPh sb="6" eb="7">
      <t>ガツ</t>
    </rPh>
    <phoneticPr fontId="3"/>
  </si>
  <si>
    <t>プルダウン入力</t>
    <rPh sb="5" eb="7">
      <t>ニュウリョク</t>
    </rPh>
    <phoneticPr fontId="3"/>
  </si>
  <si>
    <t>（直接入力）</t>
    <rPh sb="1" eb="3">
      <t>チョクセツ</t>
    </rPh>
    <rPh sb="3" eb="5">
      <t>ニュウリョク</t>
    </rPh>
    <phoneticPr fontId="3"/>
  </si>
  <si>
    <t>登録番号</t>
    <phoneticPr fontId="3"/>
  </si>
  <si>
    <t>４１</t>
    <phoneticPr fontId="3"/>
  </si>
  <si>
    <t>(入力例：012345　※「0」も入力)</t>
    <rPh sb="1" eb="4">
      <t>ニュウリョクレイ</t>
    </rPh>
    <rPh sb="17" eb="19">
      <t>ニュウリョク</t>
    </rPh>
    <phoneticPr fontId="3"/>
  </si>
  <si>
    <t>◎　専任の宅地建物取引士に関する事項</t>
    <rPh sb="2" eb="4">
      <t>センニン</t>
    </rPh>
    <rPh sb="5" eb="7">
      <t>タクチ</t>
    </rPh>
    <rPh sb="7" eb="9">
      <t>タテモノ</t>
    </rPh>
    <rPh sb="9" eb="11">
      <t>トリヒキ</t>
    </rPh>
    <rPh sb="11" eb="12">
      <t>シ</t>
    </rPh>
    <rPh sb="13" eb="14">
      <t>カン</t>
    </rPh>
    <rPh sb="16" eb="18">
      <t>ジコウ</t>
    </rPh>
    <phoneticPr fontId="3"/>
  </si>
  <si>
    <t>３１</t>
    <phoneticPr fontId="3"/>
  </si>
  <si>
    <t>◎　政令第２条の２で定める使用人に関する事項</t>
    <rPh sb="2" eb="4">
      <t>セイレイ</t>
    </rPh>
    <rPh sb="4" eb="5">
      <t>ダイ</t>
    </rPh>
    <rPh sb="6" eb="7">
      <t>ジョウ</t>
    </rPh>
    <rPh sb="10" eb="11">
      <t>サダ</t>
    </rPh>
    <rPh sb="13" eb="15">
      <t>シヨウ</t>
    </rPh>
    <rPh sb="15" eb="16">
      <t>ニン</t>
    </rPh>
    <rPh sb="17" eb="18">
      <t>カン</t>
    </rPh>
    <rPh sb="20" eb="22">
      <t>ジコウ</t>
    </rPh>
    <phoneticPr fontId="3"/>
  </si>
  <si>
    <t>人</t>
    <rPh sb="0" eb="1">
      <t>ニン</t>
    </rPh>
    <phoneticPr fontId="3"/>
  </si>
  <si>
    <t>(入力例：03-5253-8111)</t>
    <rPh sb="1" eb="4">
      <t>ニュウリョクレイ</t>
    </rPh>
    <phoneticPr fontId="3"/>
  </si>
  <si>
    <t>区町村</t>
    <rPh sb="0" eb="1">
      <t>ク</t>
    </rPh>
    <rPh sb="1" eb="3">
      <t>チョウソン</t>
    </rPh>
    <rPh sb="2" eb="3">
      <t>ソン</t>
    </rPh>
    <phoneticPr fontId="3"/>
  </si>
  <si>
    <t>（自動入力）</t>
    <rPh sb="1" eb="3">
      <t>ジドウ</t>
    </rPh>
    <rPh sb="3" eb="5">
      <t>ニュウリョク</t>
    </rPh>
    <phoneticPr fontId="3"/>
  </si>
  <si>
    <t>所在地市区町村</t>
    <rPh sb="0" eb="3">
      <t>ショザイチ</t>
    </rPh>
    <rPh sb="3" eb="7">
      <t>シクチョウソン</t>
    </rPh>
    <phoneticPr fontId="3"/>
  </si>
  <si>
    <t>(入力例：中央区)</t>
    <rPh sb="1" eb="4">
      <t>ニュウリョクレイ</t>
    </rPh>
    <rPh sb="5" eb="7">
      <t>チュウオウ</t>
    </rPh>
    <rPh sb="7" eb="8">
      <t>ク</t>
    </rPh>
    <phoneticPr fontId="3"/>
  </si>
  <si>
    <t>(入力例：千葉市)</t>
    <rPh sb="1" eb="4">
      <t>ニュウリョクレイ</t>
    </rPh>
    <rPh sb="5" eb="7">
      <t>チバ</t>
    </rPh>
    <rPh sb="7" eb="8">
      <t>シ</t>
    </rPh>
    <phoneticPr fontId="3"/>
  </si>
  <si>
    <t>(入力例：千葉県)</t>
    <rPh sb="1" eb="4">
      <t>ニュウリョクレイ</t>
    </rPh>
    <rPh sb="5" eb="7">
      <t>チバ</t>
    </rPh>
    <rPh sb="7" eb="8">
      <t>ケン</t>
    </rPh>
    <phoneticPr fontId="3"/>
  </si>
  <si>
    <t>◎　事務所に関する事項</t>
    <rPh sb="2" eb="4">
      <t>ジム</t>
    </rPh>
    <rPh sb="4" eb="5">
      <t>ショ</t>
    </rPh>
    <rPh sb="6" eb="7">
      <t>カン</t>
    </rPh>
    <rPh sb="9" eb="11">
      <t>ジコウ</t>
    </rPh>
    <phoneticPr fontId="3"/>
  </si>
  <si>
    <t>事務所の名称</t>
    <phoneticPr fontId="3"/>
  </si>
  <si>
    <t>　１．主たる事務所　２．従たる事務所</t>
    <rPh sb="3" eb="4">
      <t>シュ</t>
    </rPh>
    <rPh sb="6" eb="9">
      <t>ジムショ</t>
    </rPh>
    <rPh sb="12" eb="13">
      <t>シタガ</t>
    </rPh>
    <rPh sb="15" eb="18">
      <t>ジムショ</t>
    </rPh>
    <phoneticPr fontId="3"/>
  </si>
  <si>
    <t>事務所の別</t>
    <rPh sb="0" eb="3">
      <t>ジムショ</t>
    </rPh>
    <rPh sb="4" eb="5">
      <t>ベツ</t>
    </rPh>
    <phoneticPr fontId="3"/>
  </si>
  <si>
    <t>３０</t>
    <phoneticPr fontId="3"/>
  </si>
  <si>
    <t>うち専任の宅地建物取引士</t>
    <phoneticPr fontId="3"/>
  </si>
  <si>
    <t>氏　　　　名</t>
    <rPh sb="0" eb="1">
      <t>シ</t>
    </rPh>
    <rPh sb="5" eb="6">
      <t>ナ</t>
    </rPh>
    <phoneticPr fontId="3"/>
  </si>
  <si>
    <t>生　　年　　月　　日</t>
    <rPh sb="0" eb="1">
      <t>セイ</t>
    </rPh>
    <rPh sb="3" eb="4">
      <t>トシ</t>
    </rPh>
    <rPh sb="6" eb="7">
      <t>ツキ</t>
    </rPh>
    <rPh sb="9" eb="10">
      <t>ヒ</t>
    </rPh>
    <phoneticPr fontId="3"/>
  </si>
  <si>
    <t>従業者証
明書番号</t>
    <phoneticPr fontId="3"/>
  </si>
  <si>
    <t>主たる
職務内容</t>
    <phoneticPr fontId="3"/>
  </si>
  <si>
    <t>宅地建物取引士で
あるか否かの別</t>
    <phoneticPr fontId="3"/>
  </si>
  <si>
    <t>(入力例：000001)</t>
    <rPh sb="1" eb="4">
      <t>ニュウリョクレイ</t>
    </rPh>
    <phoneticPr fontId="3"/>
  </si>
  <si>
    <t>理由書</t>
    <rPh sb="0" eb="3">
      <t>リユウショ</t>
    </rPh>
    <phoneticPr fontId="64"/>
  </si>
  <si>
    <t>令和</t>
    <rPh sb="0" eb="2">
      <t>レイワ</t>
    </rPh>
    <phoneticPr fontId="64"/>
  </si>
  <si>
    <t>年</t>
    <rPh sb="0" eb="1">
      <t>ネン</t>
    </rPh>
    <phoneticPr fontId="64"/>
  </si>
  <si>
    <t>月</t>
    <rPh sb="0" eb="1">
      <t>ガツ</t>
    </rPh>
    <phoneticPr fontId="64"/>
  </si>
  <si>
    <t>日</t>
    <rPh sb="0" eb="1">
      <t>ニチ</t>
    </rPh>
    <phoneticPr fontId="64"/>
  </si>
  <si>
    <t>殿</t>
    <rPh sb="0" eb="1">
      <t>ドノ</t>
    </rPh>
    <phoneticPr fontId="64"/>
  </si>
  <si>
    <t>所在地</t>
    <rPh sb="0" eb="3">
      <t>ショザイチ</t>
    </rPh>
    <phoneticPr fontId="64"/>
  </si>
  <si>
    <t>代表者</t>
    <rPh sb="0" eb="3">
      <t>ダイヒョウシャ</t>
    </rPh>
    <phoneticPr fontId="64"/>
  </si>
  <si>
    <t>商号</t>
    <rPh sb="0" eb="2">
      <t>ショウゴウ</t>
    </rPh>
    <phoneticPr fontId="64"/>
  </si>
  <si>
    <t>当社は、</t>
    <rPh sb="0" eb="2">
      <t>トウシャ</t>
    </rPh>
    <phoneticPr fontId="64"/>
  </si>
  <si>
    <t>に設立し、決算日が</t>
    <rPh sb="1" eb="3">
      <t>セツリツ</t>
    </rPh>
    <rPh sb="5" eb="8">
      <t>ケッサンビ</t>
    </rPh>
    <phoneticPr fontId="64"/>
  </si>
  <si>
    <t>のため、</t>
    <phoneticPr fontId="3"/>
  </si>
  <si>
    <t>できません。</t>
    <phoneticPr fontId="3"/>
  </si>
  <si>
    <t>第一期の決算期が到来しておらず、貸借対照表及び損益計算書並びに法人税の納税証明が添付</t>
    <rPh sb="0" eb="3">
      <t>ダイイッキ</t>
    </rPh>
    <rPh sb="4" eb="7">
      <t>ケッサンキ</t>
    </rPh>
    <rPh sb="8" eb="10">
      <t>トウライ</t>
    </rPh>
    <rPh sb="16" eb="21">
      <t>タイシャクタイショウヒョウ</t>
    </rPh>
    <rPh sb="21" eb="22">
      <t>オヨ</t>
    </rPh>
    <rPh sb="23" eb="28">
      <t>ソンエキケイサンショ</t>
    </rPh>
    <rPh sb="28" eb="29">
      <t>ナラ</t>
    </rPh>
    <rPh sb="31" eb="34">
      <t>ホウジンゼイ</t>
    </rPh>
    <rPh sb="35" eb="37">
      <t>ノウゼイ</t>
    </rPh>
    <rPh sb="37" eb="39">
      <t>ショウメイ</t>
    </rPh>
    <phoneticPr fontId="64"/>
  </si>
  <si>
    <r>
      <t>直前１年間の事業年度の</t>
    </r>
    <r>
      <rPr>
        <b/>
        <sz val="11"/>
        <rFont val="ＭＳ Ｐゴシック"/>
        <family val="3"/>
        <charset val="128"/>
      </rPr>
      <t>法人税の納税証明書</t>
    </r>
    <r>
      <rPr>
        <sz val="10"/>
        <rFont val="ＭＳ Ｐゴシック"/>
        <family val="3"/>
        <charset val="128"/>
      </rPr>
      <t>＊税務署発行の</t>
    </r>
    <r>
      <rPr>
        <b/>
        <sz val="10"/>
        <rFont val="ＭＳ Ｐゴシック"/>
        <family val="3"/>
        <charset val="128"/>
      </rPr>
      <t>その1</t>
    </r>
    <rPh sb="0" eb="2">
      <t>チョクゼン</t>
    </rPh>
    <rPh sb="3" eb="5">
      <t>ネンカン</t>
    </rPh>
    <rPh sb="6" eb="8">
      <t>ジギョウ</t>
    </rPh>
    <rPh sb="8" eb="10">
      <t>ネンド</t>
    </rPh>
    <rPh sb="11" eb="14">
      <t>ホウジンゼイ</t>
    </rPh>
    <rPh sb="15" eb="17">
      <t>ノウゼイ</t>
    </rPh>
    <rPh sb="17" eb="20">
      <t>ショウメイショ</t>
    </rPh>
    <rPh sb="21" eb="24">
      <t>ゼイムショ</t>
    </rPh>
    <rPh sb="24" eb="26">
      <t>ハッコウ</t>
    </rPh>
    <phoneticPr fontId="3"/>
  </si>
  <si>
    <r>
      <t>直前１年間の事業暦年の</t>
    </r>
    <r>
      <rPr>
        <b/>
        <sz val="11"/>
        <rFont val="ＭＳ Ｐゴシック"/>
        <family val="3"/>
        <charset val="128"/>
      </rPr>
      <t>所得税の納税証明書</t>
    </r>
    <r>
      <rPr>
        <sz val="10"/>
        <rFont val="ＭＳ Ｐゴシック"/>
        <family val="3"/>
        <charset val="128"/>
      </rPr>
      <t>＊税務署発行の</t>
    </r>
    <r>
      <rPr>
        <b/>
        <sz val="10"/>
        <rFont val="ＭＳ Ｐゴシック"/>
        <family val="3"/>
        <charset val="128"/>
      </rPr>
      <t>その１</t>
    </r>
    <rPh sb="0" eb="2">
      <t>チョクゼン</t>
    </rPh>
    <rPh sb="3" eb="5">
      <t>ネンカン</t>
    </rPh>
    <rPh sb="6" eb="8">
      <t>ジギョウ</t>
    </rPh>
    <rPh sb="8" eb="10">
      <t>レキネン</t>
    </rPh>
    <rPh sb="11" eb="14">
      <t>ショトクゼイ</t>
    </rPh>
    <rPh sb="15" eb="17">
      <t>ノウゼイ</t>
    </rPh>
    <rPh sb="17" eb="20">
      <t>ショウメイショ</t>
    </rPh>
    <rPh sb="21" eb="24">
      <t>ゼイムショ</t>
    </rPh>
    <rPh sb="24" eb="26">
      <t>ハッコウ</t>
    </rPh>
    <phoneticPr fontId="3"/>
  </si>
  <si>
    <t>直前１年間の事業年度の貸借対照表及び損益計算書</t>
    <rPh sb="0" eb="2">
      <t>チョクゼン</t>
    </rPh>
    <rPh sb="3" eb="5">
      <t>ネンカン</t>
    </rPh>
    <rPh sb="6" eb="8">
      <t>ジギョウ</t>
    </rPh>
    <rPh sb="8" eb="10">
      <t>ネンド</t>
    </rPh>
    <rPh sb="11" eb="16">
      <t>タイシャクタイショウヒョウ</t>
    </rPh>
    <rPh sb="16" eb="17">
      <t>オヨ</t>
    </rPh>
    <rPh sb="18" eb="20">
      <t>ソンエキ</t>
    </rPh>
    <rPh sb="20" eb="23">
      <t>ケイサンショ</t>
    </rPh>
    <phoneticPr fontId="3"/>
  </si>
  <si>
    <r>
      <t>申請者、免許の種類、商号名称、代表者、兼業、所属団体、資本金</t>
    </r>
    <r>
      <rPr>
        <sz val="8"/>
        <rFont val="ＭＳ Ｐゴシック"/>
        <family val="3"/>
        <charset val="128"/>
      </rPr>
      <t>（＊法人の場合）</t>
    </r>
    <rPh sb="0" eb="3">
      <t>シンセイシャ</t>
    </rPh>
    <rPh sb="4" eb="6">
      <t>メンキョ</t>
    </rPh>
    <rPh sb="7" eb="9">
      <t>シュルイ</t>
    </rPh>
    <rPh sb="10" eb="12">
      <t>ショウゴウ</t>
    </rPh>
    <rPh sb="12" eb="14">
      <t>メイショウ</t>
    </rPh>
    <rPh sb="15" eb="18">
      <t>ダイヒョウシャ</t>
    </rPh>
    <rPh sb="19" eb="21">
      <t>ケンギョウ</t>
    </rPh>
    <rPh sb="22" eb="24">
      <t>ショゾク</t>
    </rPh>
    <rPh sb="24" eb="26">
      <t>ダンタイ</t>
    </rPh>
    <rPh sb="27" eb="30">
      <t>シホンキン</t>
    </rPh>
    <rPh sb="32" eb="34">
      <t>ホウジン</t>
    </rPh>
    <rPh sb="35" eb="37">
      <t>バアイ</t>
    </rPh>
    <phoneticPr fontId="3"/>
  </si>
  <si>
    <t>※☆の証明書類は、申請前3ヶ月以内に発行されたものを添付して下さい。</t>
    <rPh sb="3" eb="5">
      <t>ショウメイ</t>
    </rPh>
    <rPh sb="5" eb="7">
      <t>ショルイ</t>
    </rPh>
    <rPh sb="9" eb="11">
      <t>シンセイ</t>
    </rPh>
    <rPh sb="11" eb="12">
      <t>マエ</t>
    </rPh>
    <rPh sb="14" eb="15">
      <t>ゲツ</t>
    </rPh>
    <rPh sb="15" eb="17">
      <t>イナイ</t>
    </rPh>
    <rPh sb="18" eb="20">
      <t>ハッコウ</t>
    </rPh>
    <rPh sb="26" eb="28">
      <t>テンプ</t>
    </rPh>
    <rPh sb="30" eb="31">
      <t>クダ</t>
    </rPh>
    <phoneticPr fontId="3"/>
  </si>
  <si>
    <t>事務所建物の全景</t>
    <rPh sb="0" eb="2">
      <t>ジム</t>
    </rPh>
    <rPh sb="2" eb="3">
      <t>ショ</t>
    </rPh>
    <rPh sb="3" eb="5">
      <t>タテモノ</t>
    </rPh>
    <rPh sb="6" eb="8">
      <t>ゼンケイ</t>
    </rPh>
    <phoneticPr fontId="3"/>
  </si>
  <si>
    <t>事務所の入口付近</t>
    <rPh sb="0" eb="2">
      <t>ジム</t>
    </rPh>
    <rPh sb="2" eb="3">
      <t>ショ</t>
    </rPh>
    <rPh sb="4" eb="5">
      <t>イ</t>
    </rPh>
    <rPh sb="5" eb="6">
      <t>グチ</t>
    </rPh>
    <rPh sb="6" eb="8">
      <t>フキン</t>
    </rPh>
    <phoneticPr fontId="3"/>
  </si>
  <si>
    <t xml:space="preserve">事務所の写真は、業務を営む事務所の建物の全景・事務所の入口付近の内部を写したもので、事務所の形態を確認することができるもの。
</t>
    <phoneticPr fontId="3"/>
  </si>
  <si>
    <t xml:space="preserve">1. 事務所内部の写真は、机・電話・コピー等設備の様子がわかるものであること。
</t>
    <phoneticPr fontId="3"/>
  </si>
  <si>
    <t>1. 記載内容が判別できるもの</t>
    <phoneticPr fontId="3"/>
  </si>
  <si>
    <t>2. 業者票及び報酬額表は来客が確認できる場所に掲示してあることがわかるもの
   であること。</t>
    <phoneticPr fontId="3"/>
  </si>
  <si>
    <t>　種 類</t>
    <rPh sb="1" eb="2">
      <t>シュ</t>
    </rPh>
    <rPh sb="3" eb="4">
      <t>タグイ</t>
    </rPh>
    <phoneticPr fontId="3"/>
  </si>
  <si>
    <t>　　　期 間</t>
    <rPh sb="3" eb="4">
      <t>キ</t>
    </rPh>
    <rPh sb="5" eb="6">
      <t>アイダ</t>
    </rPh>
    <phoneticPr fontId="3"/>
  </si>
  <si>
    <t>までの１年間</t>
    <rPh sb="4" eb="6">
      <t>ネンカン</t>
    </rPh>
    <phoneticPr fontId="3"/>
  </si>
  <si>
    <t>「用途」の欄は、土地建物登記簿謄本、建物賃貸借契約書又は建物使用貸借契約書等に記載された用途（住居、事務所等）について記入すること。</t>
    <rPh sb="8" eb="10">
      <t>トチ</t>
    </rPh>
    <rPh sb="10" eb="12">
      <t>タテモノ</t>
    </rPh>
    <rPh sb="12" eb="17">
      <t>トウキボトウホン</t>
    </rPh>
    <phoneticPr fontId="3"/>
  </si>
  <si>
    <t>（注）個人の場合は、直前の暦年、法人の場合は、直前の決算期とする。</t>
    <phoneticPr fontId="3"/>
  </si>
  <si>
    <t>（法定代理人商号
　　又は名称氏名）</t>
    <rPh sb="1" eb="3">
      <t>ホウテイ</t>
    </rPh>
    <rPh sb="3" eb="6">
      <t>ダイリニン</t>
    </rPh>
    <phoneticPr fontId="3"/>
  </si>
  <si>
    <t>氏      名</t>
    <rPh sb="0" eb="1">
      <t>シ</t>
    </rPh>
    <rPh sb="7" eb="8">
      <t>メイ</t>
    </rPh>
    <phoneticPr fontId="3"/>
  </si>
  <si>
    <r>
      <t xml:space="preserve">価 額
</t>
    </r>
    <r>
      <rPr>
        <sz val="7"/>
        <color rgb="FFFF0000"/>
        <rFont val="ＭＳ 明朝"/>
        <family val="1"/>
        <charset val="128"/>
      </rPr>
      <t>(千円)</t>
    </r>
    <rPh sb="0" eb="1">
      <t>アタイ</t>
    </rPh>
    <rPh sb="2" eb="3">
      <t>ガク</t>
    </rPh>
    <rPh sb="5" eb="7">
      <t>センエン</t>
    </rPh>
    <phoneticPr fontId="3"/>
  </si>
  <si>
    <r>
      <rPr>
        <b/>
        <sz val="10"/>
        <rFont val="ＭＳ Ｐゴシック"/>
        <family val="3"/>
        <charset val="128"/>
      </rPr>
      <t>＊事務所の全景</t>
    </r>
    <r>
      <rPr>
        <sz val="10"/>
        <rFont val="ＭＳ Ｐゴシック"/>
        <family val="3"/>
        <charset val="128"/>
      </rPr>
      <t>、</t>
    </r>
    <r>
      <rPr>
        <b/>
        <sz val="10"/>
        <rFont val="ＭＳ Ｐゴシック"/>
        <family val="3"/>
        <charset val="128"/>
      </rPr>
      <t>入り口</t>
    </r>
    <r>
      <rPr>
        <sz val="10"/>
        <rFont val="ＭＳ Ｐゴシック"/>
        <family val="3"/>
        <charset val="128"/>
      </rPr>
      <t>、</t>
    </r>
    <r>
      <rPr>
        <b/>
        <sz val="10"/>
        <rFont val="ＭＳ Ｐゴシック"/>
        <family val="3"/>
        <charset val="128"/>
      </rPr>
      <t>事務所内部</t>
    </r>
    <r>
      <rPr>
        <sz val="10"/>
        <rFont val="ＭＳ Ｐゴシック"/>
        <family val="3"/>
        <charset val="128"/>
      </rPr>
      <t>　　○</t>
    </r>
    <r>
      <rPr>
        <b/>
        <sz val="10"/>
        <rFont val="ＭＳ Ｐゴシック"/>
        <family val="3"/>
        <charset val="128"/>
      </rPr>
      <t>更新の場合：業者票・報酬額表</t>
    </r>
    <rPh sb="1" eb="3">
      <t>ジム</t>
    </rPh>
    <rPh sb="3" eb="4">
      <t>ショ</t>
    </rPh>
    <rPh sb="5" eb="7">
      <t>ゼンケイ</t>
    </rPh>
    <rPh sb="8" eb="9">
      <t>イ</t>
    </rPh>
    <rPh sb="10" eb="11">
      <t>グチ</t>
    </rPh>
    <rPh sb="12" eb="14">
      <t>ジム</t>
    </rPh>
    <rPh sb="14" eb="15">
      <t>ショ</t>
    </rPh>
    <rPh sb="15" eb="17">
      <t>ナイブ</t>
    </rPh>
    <rPh sb="20" eb="22">
      <t>コウシン</t>
    </rPh>
    <rPh sb="23" eb="25">
      <t>バアイ</t>
    </rPh>
    <rPh sb="26" eb="28">
      <t>ギョウシャ</t>
    </rPh>
    <rPh sb="28" eb="29">
      <t>ヒョウ</t>
    </rPh>
    <rPh sb="30" eb="33">
      <t>ホウシュウガク</t>
    </rPh>
    <rPh sb="33" eb="34">
      <t>ヒョウ</t>
    </rPh>
    <phoneticPr fontId="3"/>
  </si>
  <si>
    <r>
      <rPr>
        <b/>
        <sz val="10"/>
        <rFont val="ＭＳ Ｐゴシック"/>
        <family val="3"/>
        <charset val="128"/>
      </rPr>
      <t>　　　　　（①掲示場所</t>
    </r>
    <r>
      <rPr>
        <sz val="10"/>
        <rFont val="ＭＳ Ｐゴシック"/>
        <family val="3"/>
        <charset val="128"/>
      </rPr>
      <t>、</t>
    </r>
    <r>
      <rPr>
        <b/>
        <sz val="10"/>
        <rFont val="ＭＳ Ｐゴシック"/>
        <family val="3"/>
        <charset val="128"/>
      </rPr>
      <t>②記載内容が判別できるもの）</t>
    </r>
    <rPh sb="13" eb="17">
      <t>キサイナイヨウ</t>
    </rPh>
    <rPh sb="18" eb="20">
      <t>ハンベツ</t>
    </rPh>
    <phoneticPr fontId="3"/>
  </si>
  <si>
    <t>※事務所の写真はカラーで印刷して下さい。（＊副本添付用もモノクロは不可）</t>
    <rPh sb="1" eb="4">
      <t>ジムショ</t>
    </rPh>
    <rPh sb="5" eb="7">
      <t>シャシン</t>
    </rPh>
    <rPh sb="12" eb="14">
      <t>インサツ</t>
    </rPh>
    <rPh sb="16" eb="17">
      <t>クダ</t>
    </rPh>
    <rPh sb="22" eb="24">
      <t>フクホン</t>
    </rPh>
    <rPh sb="24" eb="26">
      <t>テンプ</t>
    </rPh>
    <rPh sb="26" eb="27">
      <t>ヨウ</t>
    </rPh>
    <rPh sb="33" eb="35">
      <t>フカ</t>
    </rPh>
    <phoneticPr fontId="3"/>
  </si>
  <si>
    <t>案内図は最寄りの駅・道路・目標物（公共施設）等を記入して、事務所の位置</t>
    <rPh sb="17" eb="19">
      <t>コウキョウ</t>
    </rPh>
    <rPh sb="19" eb="21">
      <t>シセツ</t>
    </rPh>
    <phoneticPr fontId="3"/>
  </si>
  <si>
    <t>を明示すること。</t>
    <rPh sb="1" eb="3">
      <t>メイジ</t>
    </rPh>
    <phoneticPr fontId="3"/>
  </si>
  <si>
    <t>（R</t>
    <phoneticPr fontId="3"/>
  </si>
  <si>
    <t>掲示している場所</t>
    <rPh sb="6" eb="8">
      <t>バショ</t>
    </rPh>
    <phoneticPr fontId="3"/>
  </si>
  <si>
    <t>（新規は不要）</t>
    <phoneticPr fontId="3"/>
  </si>
  <si>
    <t>宅地建物取引業者票</t>
    <phoneticPr fontId="3"/>
  </si>
  <si>
    <r>
      <t>報酬額規定表</t>
    </r>
    <r>
      <rPr>
        <sz val="9"/>
        <rFont val="ＭＳ 明朝"/>
        <family val="1"/>
        <charset val="128"/>
      </rPr>
      <t>（新規は不要）</t>
    </r>
    <phoneticPr fontId="3"/>
  </si>
  <si>
    <r>
      <t>「所有者」の欄は、</t>
    </r>
    <r>
      <rPr>
        <sz val="10"/>
        <color theme="4" tint="-0.249977111117893"/>
        <rFont val="ＭＳ 明朝"/>
        <family val="1"/>
        <charset val="128"/>
      </rPr>
      <t>事務所の所有者の氏名</t>
    </r>
    <r>
      <rPr>
        <sz val="10"/>
        <rFont val="ＭＳ 明朝"/>
        <family val="1"/>
        <charset val="128"/>
      </rPr>
      <t>又は</t>
    </r>
    <r>
      <rPr>
        <sz val="10"/>
        <color theme="4" tint="-0.249977111117893"/>
        <rFont val="ＭＳ 明朝"/>
        <family val="1"/>
        <charset val="128"/>
      </rPr>
      <t>法人名</t>
    </r>
    <r>
      <rPr>
        <sz val="10"/>
        <color rgb="FFFF0000"/>
        <rFont val="ＭＳ 明朝"/>
        <family val="1"/>
        <charset val="128"/>
      </rPr>
      <t>（法人の代表者名を含む。）</t>
    </r>
    <r>
      <rPr>
        <sz val="10"/>
        <rFont val="ＭＳ 明朝"/>
        <family val="1"/>
        <charset val="128"/>
      </rPr>
      <t>を記入すること。</t>
    </r>
    <rPh sb="1" eb="4">
      <t>ショユウシャ</t>
    </rPh>
    <rPh sb="6" eb="7">
      <t>ラン</t>
    </rPh>
    <rPh sb="9" eb="12">
      <t>ジムショ</t>
    </rPh>
    <rPh sb="13" eb="16">
      <t>ショユウシャ</t>
    </rPh>
    <rPh sb="17" eb="19">
      <t>シメイ</t>
    </rPh>
    <rPh sb="19" eb="20">
      <t>マタ</t>
    </rPh>
    <rPh sb="21" eb="23">
      <t>ホウジン</t>
    </rPh>
    <rPh sb="23" eb="24">
      <t>メイ</t>
    </rPh>
    <rPh sb="25" eb="27">
      <t>ホウジン</t>
    </rPh>
    <rPh sb="28" eb="31">
      <t>ダイヒョウシャ</t>
    </rPh>
    <rPh sb="31" eb="32">
      <t>メイ</t>
    </rPh>
    <rPh sb="33" eb="34">
      <t>フク</t>
    </rPh>
    <rPh sb="38" eb="40">
      <t>キニュウ</t>
    </rPh>
    <phoneticPr fontId="3"/>
  </si>
  <si>
    <r>
      <rPr>
        <b/>
        <sz val="9"/>
        <rFont val="ＭＳ Ｐゴシック"/>
        <family val="3"/>
        <charset val="128"/>
      </rPr>
      <t>※法人の場合</t>
    </r>
    <r>
      <rPr>
        <sz val="10"/>
        <rFont val="ＭＳ Ｐゴシック"/>
        <family val="3"/>
        <charset val="128"/>
      </rPr>
      <t>：</t>
    </r>
    <r>
      <rPr>
        <sz val="9"/>
        <rFont val="ＭＳ Ｐゴシック"/>
        <family val="3"/>
        <charset val="128"/>
      </rPr>
      <t>免許申請者</t>
    </r>
    <r>
      <rPr>
        <sz val="8"/>
        <rFont val="ＭＳ Ｐゴシック"/>
        <family val="3"/>
        <charset val="128"/>
      </rPr>
      <t>（取締役、監査役、相談役、顧問を含む）</t>
    </r>
    <r>
      <rPr>
        <sz val="10"/>
        <rFont val="ＭＳ Ｐゴシック"/>
        <family val="3"/>
        <charset val="128"/>
      </rPr>
      <t>、</t>
    </r>
    <r>
      <rPr>
        <sz val="9"/>
        <rFont val="ＭＳ Ｐゴシック"/>
        <family val="3"/>
        <charset val="128"/>
      </rPr>
      <t>政令使用人</t>
    </r>
    <rPh sb="1" eb="3">
      <t>ホウジン</t>
    </rPh>
    <rPh sb="4" eb="6">
      <t>バアイ</t>
    </rPh>
    <rPh sb="7" eb="9">
      <t>メンキョ</t>
    </rPh>
    <rPh sb="9" eb="11">
      <t>シンセイ</t>
    </rPh>
    <rPh sb="11" eb="12">
      <t>シャ</t>
    </rPh>
    <rPh sb="13" eb="16">
      <t>トリシマリヤク</t>
    </rPh>
    <rPh sb="17" eb="20">
      <t>カンサヤク</t>
    </rPh>
    <rPh sb="21" eb="24">
      <t>ソウダンヤク</t>
    </rPh>
    <rPh sb="25" eb="27">
      <t>コモン</t>
    </rPh>
    <rPh sb="28" eb="29">
      <t>フク</t>
    </rPh>
    <rPh sb="32" eb="34">
      <t>セイレイ</t>
    </rPh>
    <rPh sb="34" eb="36">
      <t>シヨウ</t>
    </rPh>
    <rPh sb="36" eb="37">
      <t>ニン</t>
    </rPh>
    <phoneticPr fontId="3"/>
  </si>
  <si>
    <r>
      <rPr>
        <b/>
        <sz val="9"/>
        <rFont val="ＭＳ Ｐゴシック"/>
        <family val="3"/>
        <charset val="128"/>
      </rPr>
      <t>※個人の場合</t>
    </r>
    <r>
      <rPr>
        <sz val="10"/>
        <rFont val="ＭＳ Ｐゴシック"/>
        <family val="3"/>
        <charset val="128"/>
      </rPr>
      <t>：</t>
    </r>
    <r>
      <rPr>
        <sz val="9"/>
        <rFont val="ＭＳ Ｐゴシック"/>
        <family val="3"/>
        <charset val="128"/>
      </rPr>
      <t>免許申請者</t>
    </r>
    <r>
      <rPr>
        <sz val="8"/>
        <rFont val="ＭＳ Ｐゴシック"/>
        <family val="3"/>
        <charset val="128"/>
      </rPr>
      <t>（申請者が未成年の場合は法定代理人を含む）</t>
    </r>
    <r>
      <rPr>
        <sz val="10"/>
        <rFont val="ＭＳ Ｐゴシック"/>
        <family val="3"/>
        <charset val="128"/>
      </rPr>
      <t>、</t>
    </r>
    <r>
      <rPr>
        <sz val="9"/>
        <rFont val="ＭＳ Ｐゴシック"/>
        <family val="3"/>
        <charset val="128"/>
      </rPr>
      <t>政令使用人</t>
    </r>
    <rPh sb="1" eb="3">
      <t>コジン</t>
    </rPh>
    <rPh sb="4" eb="6">
      <t>バアイ</t>
    </rPh>
    <rPh sb="7" eb="9">
      <t>メンキョ</t>
    </rPh>
    <rPh sb="9" eb="11">
      <t>シンセイ</t>
    </rPh>
    <rPh sb="11" eb="12">
      <t>シャ</t>
    </rPh>
    <rPh sb="13" eb="16">
      <t>シンセイシャ</t>
    </rPh>
    <rPh sb="17" eb="20">
      <t>ミセイネン</t>
    </rPh>
    <rPh sb="21" eb="23">
      <t>バアイ</t>
    </rPh>
    <rPh sb="24" eb="26">
      <t>ホウテイ</t>
    </rPh>
    <rPh sb="26" eb="29">
      <t>ダイリニン</t>
    </rPh>
    <rPh sb="30" eb="31">
      <t>フク</t>
    </rPh>
    <rPh sb="34" eb="36">
      <t>セイレイ</t>
    </rPh>
    <rPh sb="36" eb="38">
      <t>シヨウ</t>
    </rPh>
    <rPh sb="38" eb="39">
      <t>ニン</t>
    </rPh>
    <phoneticPr fontId="3"/>
  </si>
  <si>
    <t>添　付　書　類　（４）</t>
    <phoneticPr fontId="3"/>
  </si>
  <si>
    <t>添　付　書　類　（７）</t>
    <rPh sb="0" eb="1">
      <t>ソウ</t>
    </rPh>
    <rPh sb="2" eb="3">
      <t>ヅケ</t>
    </rPh>
    <rPh sb="4" eb="5">
      <t>ショ</t>
    </rPh>
    <rPh sb="6" eb="7">
      <t>ルイ</t>
    </rPh>
    <phoneticPr fontId="3"/>
  </si>
  <si>
    <t>添　付　書　類　（８）</t>
    <rPh sb="0" eb="1">
      <t>ソウ</t>
    </rPh>
    <rPh sb="2" eb="3">
      <t>ヅケ</t>
    </rPh>
    <rPh sb="4" eb="5">
      <t>ショ</t>
    </rPh>
    <rPh sb="6" eb="7">
      <t>タグイ</t>
    </rPh>
    <phoneticPr fontId="3"/>
  </si>
  <si>
    <t>添　　付　　書　　類 　（５）</t>
    <rPh sb="0" eb="1">
      <t>ソウ</t>
    </rPh>
    <rPh sb="3" eb="4">
      <t>ヅケ</t>
    </rPh>
    <rPh sb="6" eb="7">
      <t>ショ</t>
    </rPh>
    <rPh sb="9" eb="10">
      <t>ルイ</t>
    </rPh>
    <phoneticPr fontId="3"/>
  </si>
  <si>
    <t>添　付　書　類　（１０）</t>
    <rPh sb="0" eb="1">
      <t>ソウ</t>
    </rPh>
    <rPh sb="2" eb="3">
      <t>ヅケ</t>
    </rPh>
    <rPh sb="4" eb="5">
      <t>ショ</t>
    </rPh>
    <rPh sb="6" eb="7">
      <t>ルイ</t>
    </rPh>
    <phoneticPr fontId="3"/>
  </si>
  <si>
    <t>【専任の宅地建物取引士、相談役、顧問】の全員について必要</t>
    <rPh sb="1" eb="3">
      <t>センニン</t>
    </rPh>
    <rPh sb="4" eb="6">
      <t>タクチ</t>
    </rPh>
    <rPh sb="6" eb="8">
      <t>タテモノ</t>
    </rPh>
    <rPh sb="8" eb="10">
      <t>トリヒキ</t>
    </rPh>
    <rPh sb="10" eb="11">
      <t>シ</t>
    </rPh>
    <phoneticPr fontId="3"/>
  </si>
  <si>
    <t>◆添付書類（9）</t>
    <rPh sb="1" eb="3">
      <t>テンプ</t>
    </rPh>
    <rPh sb="3" eb="5">
      <t>ショルイ</t>
    </rPh>
    <phoneticPr fontId="3"/>
  </si>
  <si>
    <t>代表者等の連絡先に関する調書</t>
    <rPh sb="0" eb="3">
      <t>ダイヒョウシャ</t>
    </rPh>
    <rPh sb="3" eb="4">
      <t>トウ</t>
    </rPh>
    <rPh sb="5" eb="8">
      <t>レンラクサキ</t>
    </rPh>
    <rPh sb="9" eb="10">
      <t>カン</t>
    </rPh>
    <rPh sb="12" eb="14">
      <t>チョウショ</t>
    </rPh>
    <phoneticPr fontId="3"/>
  </si>
  <si>
    <t>-</t>
  </si>
  <si>
    <t>△</t>
  </si>
  <si>
    <t>◆添付書類（10）</t>
    <rPh sb="1" eb="3">
      <t>テンプ</t>
    </rPh>
    <rPh sb="3" eb="5">
      <t>ショルイ</t>
    </rPh>
    <phoneticPr fontId="3"/>
  </si>
  <si>
    <t>◆事務所の間取図・フロア図</t>
    <rPh sb="1" eb="3">
      <t>ジム</t>
    </rPh>
    <rPh sb="3" eb="4">
      <t>ショ</t>
    </rPh>
    <rPh sb="5" eb="7">
      <t>マドリ</t>
    </rPh>
    <rPh sb="7" eb="8">
      <t>ズ</t>
    </rPh>
    <rPh sb="12" eb="13">
      <t>ズ</t>
    </rPh>
    <phoneticPr fontId="3"/>
  </si>
  <si>
    <t>　※住居等の一部を事務所として使用する、同一フロアに２社以上同居している等</t>
    <rPh sb="2" eb="4">
      <t>ジュウキョ</t>
    </rPh>
    <rPh sb="4" eb="5">
      <t>トウ</t>
    </rPh>
    <rPh sb="6" eb="8">
      <t>イチブ</t>
    </rPh>
    <rPh sb="9" eb="11">
      <t>ジム</t>
    </rPh>
    <rPh sb="11" eb="12">
      <t>ショ</t>
    </rPh>
    <rPh sb="15" eb="17">
      <t>シヨウ</t>
    </rPh>
    <rPh sb="20" eb="22">
      <t>ドウイツ</t>
    </rPh>
    <rPh sb="27" eb="30">
      <t>シャイジョウ</t>
    </rPh>
    <rPh sb="30" eb="32">
      <t>ドウキョ</t>
    </rPh>
    <rPh sb="36" eb="37">
      <t>トウ</t>
    </rPh>
    <phoneticPr fontId="3"/>
  </si>
  <si>
    <t>添　付　書　類　（３）</t>
    <rPh sb="0" eb="1">
      <t>ソウ</t>
    </rPh>
    <rPh sb="2" eb="3">
      <t>ヅケ</t>
    </rPh>
    <rPh sb="4" eb="5">
      <t>ショ</t>
    </rPh>
    <rPh sb="6" eb="7">
      <t>タグイ</t>
    </rPh>
    <phoneticPr fontId="3"/>
  </si>
  <si>
    <t>添　付　書　類　（９）</t>
    <rPh sb="0" eb="1">
      <t>ソウ</t>
    </rPh>
    <rPh sb="2" eb="3">
      <t>ヅケ</t>
    </rPh>
    <rPh sb="4" eb="5">
      <t>ショ</t>
    </rPh>
    <rPh sb="6" eb="7">
      <t>タグイ</t>
    </rPh>
    <phoneticPr fontId="3"/>
  </si>
  <si>
    <t>免許を受けようとする者（法人である場合においては、その役員）</t>
    <rPh sb="0" eb="2">
      <t>メンキョ</t>
    </rPh>
    <rPh sb="3" eb="4">
      <t>ウ</t>
    </rPh>
    <rPh sb="10" eb="11">
      <t>シャ</t>
    </rPh>
    <rPh sb="12" eb="14">
      <t>ホウジン</t>
    </rPh>
    <rPh sb="17" eb="19">
      <t>バアイ</t>
    </rPh>
    <rPh sb="27" eb="29">
      <t>ヤクイン</t>
    </rPh>
    <phoneticPr fontId="3"/>
  </si>
  <si>
    <t>(ﾌﾘｶﾞﾅ)
氏名</t>
    <phoneticPr fontId="3"/>
  </si>
  <si>
    <t>電話番号</t>
    <rPh sb="0" eb="4">
      <t>デンワバンゴウ</t>
    </rPh>
    <phoneticPr fontId="3"/>
  </si>
  <si>
    <t>備　考</t>
    <phoneticPr fontId="3"/>
  </si>
  <si>
    <t>　この書面は、法第九条の規定により法人の役員又は政令第二条の二で定める使用人の変更の届出をしようとするときは、その届出に係る者についてのみ作成すること。</t>
    <rPh sb="3" eb="5">
      <t>ショメン</t>
    </rPh>
    <phoneticPr fontId="3"/>
  </si>
  <si>
    <r>
      <rPr>
        <sz val="8"/>
        <rFont val="ＭＳ Ｐゴシック"/>
        <family val="3"/>
        <charset val="128"/>
      </rPr>
      <t>免許申請者、【代表取締役、取締役、監査役、代表執行役、執行役、会計参与、政令使用人</t>
    </r>
    <r>
      <rPr>
        <sz val="9"/>
        <rFont val="ＭＳ Ｐゴシック"/>
        <family val="3"/>
        <charset val="128"/>
      </rPr>
      <t>】の全員について必要</t>
    </r>
    <rPh sb="0" eb="5">
      <t>メンキョシンセイシャ</t>
    </rPh>
    <rPh sb="21" eb="26">
      <t>ダイヒョウシッコウヤク</t>
    </rPh>
    <rPh sb="27" eb="30">
      <t>シッコウヤク</t>
    </rPh>
    <rPh sb="31" eb="35">
      <t>カイケイサンヨ</t>
    </rPh>
    <rPh sb="43" eb="45">
      <t>ゼンイン</t>
    </rPh>
    <rPh sb="49" eb="51">
      <t>ヒツヨウ</t>
    </rPh>
    <phoneticPr fontId="3"/>
  </si>
  <si>
    <t>備　考</t>
    <rPh sb="0" eb="1">
      <t>ビ</t>
    </rPh>
    <rPh sb="2" eb="3">
      <t>コウ</t>
    </rPh>
    <phoneticPr fontId="3"/>
  </si>
  <si>
    <t>法第31条の３第２項の規定により同条第１項の宅地建物取引士とみなされる者にあつては、</t>
    <phoneticPr fontId="3"/>
  </si>
  <si>
    <t>本様式の作成を省略することができる。</t>
  </si>
  <si>
    <t>資産の状況を示す書面</t>
    <rPh sb="0" eb="1">
      <t>シ</t>
    </rPh>
    <rPh sb="1" eb="2">
      <t>サン</t>
    </rPh>
    <rPh sb="3" eb="4">
      <t>ジョウ</t>
    </rPh>
    <rPh sb="4" eb="5">
      <t>キョウ</t>
    </rPh>
    <rPh sb="6" eb="7">
      <t>シメ</t>
    </rPh>
    <rPh sb="8" eb="10">
      <t>ショメン</t>
    </rPh>
    <phoneticPr fontId="3"/>
  </si>
  <si>
    <t>資産の状況を示す書面</t>
    <rPh sb="0" eb="2">
      <t>シサン</t>
    </rPh>
    <rPh sb="3" eb="5">
      <t>ジョウキョウ</t>
    </rPh>
    <rPh sb="6" eb="7">
      <t>シメ</t>
    </rPh>
    <rPh sb="8" eb="10">
      <t>ショメン</t>
    </rPh>
    <phoneticPr fontId="3"/>
  </si>
  <si>
    <t>略歴書（専任の宅地建物取引士等）</t>
    <rPh sb="0" eb="1">
      <t>リャク</t>
    </rPh>
    <rPh sb="1" eb="2">
      <t>レキ</t>
    </rPh>
    <rPh sb="2" eb="3">
      <t>ショ</t>
    </rPh>
    <rPh sb="4" eb="6">
      <t>センニン</t>
    </rPh>
    <rPh sb="7" eb="11">
      <t>タクチタテモノ</t>
    </rPh>
    <rPh sb="11" eb="14">
      <t>トリヒキシ</t>
    </rPh>
    <rPh sb="14" eb="15">
      <t>トウ</t>
    </rPh>
    <phoneticPr fontId="3"/>
  </si>
  <si>
    <t>生年月日</t>
    <rPh sb="0" eb="4">
      <t>セイネンガッピ</t>
    </rPh>
    <phoneticPr fontId="3"/>
  </si>
  <si>
    <t>契約相手</t>
    <rPh sb="0" eb="4">
      <t>ケイヤクアイテ</t>
    </rPh>
    <phoneticPr fontId="3"/>
  </si>
  <si>
    <t>政令第二条の二で定める使用人</t>
    <phoneticPr fontId="3"/>
  </si>
  <si>
    <t>令和　　年　　月　　日</t>
    <rPh sb="0" eb="2">
      <t>レイワ</t>
    </rPh>
    <rPh sb="4" eb="5">
      <t>トシ</t>
    </rPh>
    <rPh sb="7" eb="8">
      <t>ツキ</t>
    </rPh>
    <rPh sb="10" eb="1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</si>
</sst>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e\.m\.d;@"/>
    <numFmt numFmtId="177" formatCode="0.0"/>
    <numFmt numFmtId="178" formatCode="#,##0_ "/>
    <numFmt numFmtId="179" formatCode="[$-411]ggge&quot;年&quot;m&quot;月&quot;d&quot;日&quot;;@"/>
    <numFmt numFmtId="180" formatCode=";;;"/>
    <numFmt numFmtId="181" formatCode="0_ "/>
    <numFmt numFmtId="182" formatCode="General;General;"/>
    <numFmt numFmtId="183" formatCode="#,##0_);[Red]\(#,##0\)"/>
  </numFmts>
  <fonts count="99">
    <font>
      <sz val="11"/>
      <name val="ＭＳ Ｐゴシック"/>
      <family val="3"/>
      <charset val="128"/>
    </font>
    <font>
      <sz val="11"/>
      <color theme="1"/>
      <name val="游ゴシック"/>
      <family val="2"/>
      <charset val="128"/>
      <scheme val="minor"/>
    </font>
    <font>
      <sz val="18"/>
      <name val="ＭＳ Ｐゴシック"/>
      <family val="3"/>
      <charset val="128"/>
    </font>
    <font>
      <sz val="6"/>
      <name val="ＭＳ Ｐゴシック"/>
      <family val="3"/>
      <charset val="128"/>
    </font>
    <font>
      <sz val="10"/>
      <name val="ＭＳ Ｐゴシック"/>
      <family val="3"/>
      <charset val="128"/>
    </font>
    <font>
      <sz val="10"/>
      <color rgb="FF000000"/>
      <name val="ＭＳ Ｐ明朝"/>
      <family val="1"/>
      <charset val="128"/>
    </font>
    <font>
      <sz val="9"/>
      <color rgb="FF000000"/>
      <name val="ＭＳ 明朝"/>
      <family val="1"/>
      <charset val="128"/>
    </font>
    <font>
      <sz val="9"/>
      <color rgb="FF000000"/>
      <name val="Century"/>
      <family val="1"/>
    </font>
    <font>
      <sz val="9"/>
      <name val="ＭＳ Ｐゴシック"/>
      <family val="3"/>
      <charset val="128"/>
    </font>
    <font>
      <b/>
      <sz val="10"/>
      <name val="ＭＳ Ｐゴシック"/>
      <family val="3"/>
      <charset val="128"/>
    </font>
    <font>
      <sz val="8"/>
      <name val="ＭＳ Ｐゴシック"/>
      <family val="3"/>
      <charset val="128"/>
    </font>
    <font>
      <b/>
      <sz val="9"/>
      <name val="ＭＳ Ｐゴシック"/>
      <family val="3"/>
      <charset val="128"/>
    </font>
    <font>
      <sz val="8"/>
      <color rgb="FF000000"/>
      <name val="Century"/>
      <family val="1"/>
    </font>
    <font>
      <sz val="8.5"/>
      <name val="ＭＳ Ｐゴシック"/>
      <family val="3"/>
      <charset val="128"/>
    </font>
    <font>
      <b/>
      <sz val="11"/>
      <name val="ＭＳ Ｐゴシック"/>
      <family val="3"/>
      <charset val="128"/>
    </font>
    <font>
      <sz val="9"/>
      <name val="ＭＳ ゴシック"/>
      <family val="3"/>
      <charset val="128"/>
    </font>
    <font>
      <sz val="9"/>
      <name val="ＭＳ 明朝"/>
      <family val="1"/>
      <charset val="128"/>
    </font>
    <font>
      <sz val="18"/>
      <name val="ＭＳ 明朝"/>
      <family val="1"/>
      <charset val="128"/>
    </font>
    <font>
      <sz val="9"/>
      <color rgb="FFFF0000"/>
      <name val="ＭＳ 明朝"/>
      <family val="1"/>
      <charset val="128"/>
    </font>
    <font>
      <sz val="5"/>
      <name val="ＭＳ 明朝"/>
      <family val="1"/>
      <charset val="128"/>
    </font>
    <font>
      <sz val="8"/>
      <name val="ＭＳ 明朝"/>
      <family val="1"/>
      <charset val="128"/>
    </font>
    <font>
      <sz val="6"/>
      <name val="ＭＳ 明朝"/>
      <family val="1"/>
      <charset val="128"/>
    </font>
    <font>
      <b/>
      <sz val="12"/>
      <name val="ＭＳ 明朝"/>
      <family val="1"/>
      <charset val="128"/>
    </font>
    <font>
      <sz val="9"/>
      <color indexed="10"/>
      <name val="ＭＳ 明朝"/>
      <family val="1"/>
      <charset val="128"/>
    </font>
    <font>
      <sz val="4"/>
      <name val="ＭＳ 明朝"/>
      <family val="1"/>
      <charset val="128"/>
    </font>
    <font>
      <b/>
      <sz val="9"/>
      <color indexed="81"/>
      <name val="MS P ゴシック"/>
      <family val="3"/>
      <charset val="128"/>
    </font>
    <font>
      <sz val="9"/>
      <color indexed="81"/>
      <name val="MS P ゴシック"/>
      <family val="3"/>
      <charset val="128"/>
    </font>
    <font>
      <b/>
      <sz val="9"/>
      <color indexed="81"/>
      <name val="ＭＳ Ｐゴシック"/>
      <family val="3"/>
      <charset val="128"/>
    </font>
    <font>
      <sz val="10"/>
      <color indexed="81"/>
      <name val="ＭＳ Ｐゴシック"/>
      <family val="3"/>
      <charset val="128"/>
    </font>
    <font>
      <sz val="9"/>
      <color indexed="81"/>
      <name val="ＭＳ Ｐゴシック"/>
      <family val="3"/>
      <charset val="128"/>
    </font>
    <font>
      <b/>
      <sz val="10"/>
      <color indexed="81"/>
      <name val="ＭＳ Ｐゴシック"/>
      <family val="3"/>
      <charset val="128"/>
    </font>
    <font>
      <u/>
      <sz val="9"/>
      <color rgb="FFFF0000"/>
      <name val="ＭＳ 明朝"/>
      <family val="1"/>
      <charset val="128"/>
    </font>
    <font>
      <sz val="14"/>
      <name val="ＭＳ 明朝"/>
      <family val="1"/>
      <charset val="128"/>
    </font>
    <font>
      <sz val="12"/>
      <color rgb="FFFF0000"/>
      <name val="ＭＳ 明朝"/>
      <family val="1"/>
      <charset val="128"/>
    </font>
    <font>
      <sz val="7"/>
      <name val="ＭＳ 明朝"/>
      <family val="1"/>
      <charset val="128"/>
    </font>
    <font>
      <b/>
      <sz val="12"/>
      <color rgb="FFFF0000"/>
      <name val="ＭＳ 明朝"/>
      <family val="1"/>
      <charset val="128"/>
    </font>
    <font>
      <sz val="10"/>
      <name val="ＭＳ 明朝"/>
      <family val="1"/>
      <charset val="128"/>
    </font>
    <font>
      <b/>
      <sz val="14"/>
      <name val="ＭＳ 明朝"/>
      <family val="1"/>
      <charset val="128"/>
    </font>
    <font>
      <sz val="12"/>
      <name val="ＭＳ 明朝"/>
      <family val="1"/>
      <charset val="128"/>
    </font>
    <font>
      <sz val="11"/>
      <name val="ＭＳ 明朝"/>
      <family val="1"/>
      <charset val="128"/>
    </font>
    <font>
      <sz val="11"/>
      <color rgb="FFFF0000"/>
      <name val="ＭＳ 明朝"/>
      <family val="1"/>
      <charset val="128"/>
    </font>
    <font>
      <sz val="11"/>
      <color indexed="10"/>
      <name val="ＭＳ 明朝"/>
      <family val="1"/>
      <charset val="128"/>
    </font>
    <font>
      <sz val="10"/>
      <color indexed="10"/>
      <name val="ＭＳ 明朝"/>
      <family val="1"/>
      <charset val="128"/>
    </font>
    <font>
      <sz val="10"/>
      <color rgb="FFFF0000"/>
      <name val="ＭＳ 明朝"/>
      <family val="1"/>
      <charset val="128"/>
    </font>
    <font>
      <u/>
      <sz val="9"/>
      <name val="ＭＳ 明朝"/>
      <family val="1"/>
      <charset val="128"/>
    </font>
    <font>
      <sz val="12"/>
      <color indexed="10"/>
      <name val="ＭＳ 明朝"/>
      <family val="1"/>
      <charset val="128"/>
    </font>
    <font>
      <sz val="14"/>
      <color rgb="FFFF0000"/>
      <name val="ＭＳ 明朝"/>
      <family val="1"/>
      <charset val="128"/>
    </font>
    <font>
      <sz val="8"/>
      <color rgb="FFFF0000"/>
      <name val="ＭＳ 明朝"/>
      <family val="1"/>
      <charset val="128"/>
    </font>
    <font>
      <sz val="16"/>
      <name val="ＭＳ 明朝"/>
      <family val="1"/>
      <charset val="128"/>
    </font>
    <font>
      <b/>
      <sz val="10"/>
      <color indexed="81"/>
      <name val="MS P ゴシック"/>
      <family val="3"/>
      <charset val="128"/>
    </font>
    <font>
      <b/>
      <sz val="11"/>
      <color indexed="10"/>
      <name val="MS P ゴシック"/>
      <family val="3"/>
      <charset val="128"/>
    </font>
    <font>
      <b/>
      <sz val="10"/>
      <color indexed="12"/>
      <name val="MS P ゴシック"/>
      <family val="3"/>
      <charset val="128"/>
    </font>
    <font>
      <b/>
      <sz val="10"/>
      <color indexed="17"/>
      <name val="MS P ゴシック"/>
      <family val="3"/>
      <charset val="128"/>
    </font>
    <font>
      <sz val="9"/>
      <name val="HG丸ｺﾞｼｯｸM-PRO"/>
      <family val="3"/>
      <charset val="128"/>
    </font>
    <font>
      <b/>
      <sz val="9"/>
      <name val="HG丸ｺﾞｼｯｸM-PRO"/>
      <family val="3"/>
      <charset val="128"/>
    </font>
    <font>
      <sz val="9"/>
      <color rgb="FFFF0000"/>
      <name val="HG丸ｺﾞｼｯｸM-PRO"/>
      <family val="3"/>
      <charset val="128"/>
    </font>
    <font>
      <b/>
      <sz val="9"/>
      <color rgb="FFFF0000"/>
      <name val="HG丸ｺﾞｼｯｸM-PRO"/>
      <family val="3"/>
      <charset val="128"/>
    </font>
    <font>
      <u/>
      <sz val="11"/>
      <color theme="10"/>
      <name val="ＭＳ Ｐゴシック"/>
      <family val="3"/>
      <charset val="128"/>
    </font>
    <font>
      <u/>
      <sz val="8"/>
      <color theme="10"/>
      <name val="ＭＳ Ｐゴシック"/>
      <family val="3"/>
      <charset val="128"/>
    </font>
    <font>
      <b/>
      <u/>
      <sz val="9"/>
      <color indexed="81"/>
      <name val="MS P ゴシック"/>
      <family val="3"/>
      <charset val="128"/>
    </font>
    <font>
      <b/>
      <sz val="14"/>
      <color rgb="FFFF0000"/>
      <name val="ＭＳ 明朝"/>
      <family val="1"/>
      <charset val="128"/>
    </font>
    <font>
      <sz val="8"/>
      <color rgb="FFFF0000"/>
      <name val="HG丸ｺﾞｼｯｸM-PRO"/>
      <family val="3"/>
      <charset val="128"/>
    </font>
    <font>
      <sz val="11"/>
      <color rgb="FFFF0000"/>
      <name val="ＭＳ Ｐゴシック"/>
      <family val="3"/>
      <charset val="128"/>
    </font>
    <font>
      <sz val="24"/>
      <color theme="1"/>
      <name val="ＭＳ 明朝"/>
      <family val="1"/>
      <charset val="128"/>
    </font>
    <font>
      <sz val="6"/>
      <name val="游ゴシック"/>
      <family val="2"/>
      <charset val="128"/>
      <scheme val="minor"/>
    </font>
    <font>
      <sz val="11"/>
      <color theme="1"/>
      <name val="ＭＳ 明朝"/>
      <family val="1"/>
      <charset val="128"/>
    </font>
    <font>
      <sz val="12"/>
      <color rgb="FFFF0000"/>
      <name val="游明朝"/>
      <family val="1"/>
      <charset val="128"/>
    </font>
    <font>
      <sz val="14"/>
      <color rgb="FFFF0000"/>
      <name val="游明朝"/>
      <family val="1"/>
      <charset val="128"/>
    </font>
    <font>
      <sz val="12"/>
      <color theme="1"/>
      <name val="ＭＳ 明朝"/>
      <family val="1"/>
      <charset val="128"/>
    </font>
    <font>
      <b/>
      <sz val="12"/>
      <color indexed="81"/>
      <name val="MS P ゴシック"/>
      <family val="3"/>
      <charset val="128"/>
    </font>
    <font>
      <sz val="12"/>
      <color indexed="81"/>
      <name val="MS P ゴシック"/>
      <family val="3"/>
      <charset val="128"/>
    </font>
    <font>
      <sz val="11"/>
      <color indexed="81"/>
      <name val="MS P ゴシック"/>
      <family val="3"/>
      <charset val="128"/>
    </font>
    <font>
      <b/>
      <sz val="11"/>
      <color indexed="81"/>
      <name val="MS P ゴシック"/>
      <family val="3"/>
      <charset val="128"/>
    </font>
    <font>
      <sz val="14"/>
      <color indexed="81"/>
      <name val="MS P ゴシック"/>
      <family val="3"/>
      <charset val="128"/>
    </font>
    <font>
      <b/>
      <sz val="14"/>
      <color indexed="10"/>
      <name val="MS P ゴシック"/>
      <family val="3"/>
      <charset val="128"/>
    </font>
    <font>
      <b/>
      <sz val="12"/>
      <color indexed="10"/>
      <name val="MS P ゴシック"/>
      <family val="3"/>
      <charset val="128"/>
    </font>
    <font>
      <b/>
      <sz val="9"/>
      <color indexed="10"/>
      <name val="MS P ゴシック"/>
      <family val="3"/>
      <charset val="128"/>
    </font>
    <font>
      <u/>
      <sz val="9"/>
      <color indexed="81"/>
      <name val="MS P ゴシック"/>
      <family val="3"/>
      <charset val="128"/>
    </font>
    <font>
      <b/>
      <sz val="9"/>
      <color rgb="FFFF33CC"/>
      <name val="ＭＳ 明朝"/>
      <family val="1"/>
      <charset val="128"/>
    </font>
    <font>
      <sz val="7"/>
      <color rgb="FFFF0000"/>
      <name val="ＭＳ 明朝"/>
      <family val="1"/>
      <charset val="128"/>
    </font>
    <font>
      <b/>
      <sz val="12"/>
      <color rgb="FFFF33CC"/>
      <name val="ＭＳ 明朝"/>
      <family val="1"/>
      <charset val="128"/>
    </font>
    <font>
      <b/>
      <sz val="9"/>
      <color indexed="17"/>
      <name val="MS P ゴシック"/>
      <family val="3"/>
      <charset val="128"/>
    </font>
    <font>
      <b/>
      <u/>
      <sz val="12"/>
      <color indexed="81"/>
      <name val="MS P ゴシック"/>
      <family val="3"/>
      <charset val="128"/>
    </font>
    <font>
      <b/>
      <sz val="14"/>
      <color indexed="81"/>
      <name val="MS P ゴシック"/>
      <family val="3"/>
      <charset val="128"/>
    </font>
    <font>
      <sz val="10"/>
      <color theme="4" tint="-0.249977111117893"/>
      <name val="ＭＳ 明朝"/>
      <family val="1"/>
      <charset val="128"/>
    </font>
    <font>
      <sz val="11"/>
      <name val="ＭＳ Ｐゴシック"/>
      <family val="3"/>
      <charset val="128"/>
    </font>
    <font>
      <sz val="10"/>
      <color indexed="81"/>
      <name val="MS P ゴシック"/>
      <family val="3"/>
      <charset val="128"/>
    </font>
    <font>
      <sz val="10"/>
      <color indexed="12"/>
      <name val="MS P ゴシック"/>
      <family val="3"/>
      <charset val="128"/>
    </font>
    <font>
      <sz val="11"/>
      <color indexed="12"/>
      <name val="MS P ゴシック"/>
      <family val="3"/>
      <charset val="128"/>
    </font>
    <font>
      <b/>
      <sz val="9"/>
      <color indexed="12"/>
      <name val="MS P ゴシック"/>
      <family val="3"/>
      <charset val="128"/>
    </font>
    <font>
      <b/>
      <sz val="10"/>
      <color indexed="10"/>
      <name val="MS P ゴシック"/>
      <family val="3"/>
      <charset val="128"/>
    </font>
    <font>
      <sz val="9"/>
      <color indexed="10"/>
      <name val="MS P ゴシック"/>
      <family val="3"/>
      <charset val="128"/>
    </font>
    <font>
      <sz val="16"/>
      <color indexed="10"/>
      <name val="MS P ゴシック"/>
      <family val="3"/>
      <charset val="128"/>
    </font>
    <font>
      <sz val="8"/>
      <color indexed="81"/>
      <name val="MS P ゴシック"/>
      <family val="3"/>
      <charset val="128"/>
    </font>
    <font>
      <b/>
      <sz val="18"/>
      <color indexed="81"/>
      <name val="MS P ゴシック"/>
      <family val="3"/>
      <charset val="128"/>
    </font>
    <font>
      <b/>
      <sz val="18"/>
      <color indexed="12"/>
      <name val="MS P ゴシック"/>
      <family val="3"/>
      <charset val="128"/>
    </font>
    <font>
      <b/>
      <sz val="18"/>
      <color indexed="53"/>
      <name val="MS P ゴシック"/>
      <family val="3"/>
      <charset val="128"/>
    </font>
    <font>
      <b/>
      <sz val="16"/>
      <color indexed="81"/>
      <name val="MS P ゴシック"/>
      <family val="3"/>
      <charset val="128"/>
    </font>
    <font>
      <b/>
      <sz val="18"/>
      <color indexed="57"/>
      <name val="MS P ゴシック"/>
      <family val="3"/>
      <charset val="128"/>
    </font>
  </fonts>
  <fills count="18">
    <fill>
      <patternFill patternType="none"/>
    </fill>
    <fill>
      <patternFill patternType="gray125"/>
    </fill>
    <fill>
      <patternFill patternType="solid">
        <fgColor rgb="FFFFCCCC"/>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39997558519241921"/>
        <bgColor indexed="64"/>
      </patternFill>
    </fill>
  </fills>
  <borders count="12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dashDot">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ashDot">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dashDot">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Dot">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dashDot">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ashDot">
        <color indexed="64"/>
      </left>
      <right style="medium">
        <color indexed="64"/>
      </right>
      <top style="thin">
        <color indexed="64"/>
      </top>
      <bottom style="medium">
        <color indexed="64"/>
      </bottom>
      <diagonal/>
    </border>
    <border>
      <left/>
      <right/>
      <top/>
      <bottom style="dashDot">
        <color indexed="64"/>
      </bottom>
      <diagonal/>
    </border>
    <border>
      <left/>
      <right style="thin">
        <color indexed="64"/>
      </right>
      <top/>
      <bottom style="dashDot">
        <color indexed="64"/>
      </bottom>
      <diagonal/>
    </border>
    <border>
      <left style="thin">
        <color indexed="64"/>
      </left>
      <right style="thin">
        <color indexed="64"/>
      </right>
      <top style="thin">
        <color indexed="64"/>
      </top>
      <bottom style="dashDot">
        <color indexed="64"/>
      </bottom>
      <diagonal/>
    </border>
    <border>
      <left style="thin">
        <color indexed="64"/>
      </left>
      <right style="medium">
        <color indexed="64"/>
      </right>
      <top style="thin">
        <color indexed="64"/>
      </top>
      <bottom style="dashDot">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dotted">
        <color indexed="64"/>
      </right>
      <top style="thin">
        <color indexed="64"/>
      </top>
      <bottom/>
      <diagonal/>
    </border>
    <border>
      <left/>
      <right style="dotted">
        <color indexed="64"/>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medium">
        <color indexed="64"/>
      </right>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top style="dashed">
        <color auto="1"/>
      </top>
      <bottom/>
      <diagonal/>
    </border>
    <border>
      <left style="medium">
        <color indexed="64"/>
      </left>
      <right style="dotted">
        <color indexed="64"/>
      </right>
      <top style="medium">
        <color indexed="64"/>
      </top>
      <bottom/>
      <diagonal/>
    </border>
    <border>
      <left style="dotted">
        <color indexed="64"/>
      </left>
      <right/>
      <top/>
      <bottom/>
      <diagonal/>
    </border>
    <border>
      <left/>
      <right style="thin">
        <color indexed="64"/>
      </right>
      <top style="thin">
        <color indexed="64"/>
      </top>
      <bottom style="thin">
        <color indexed="64"/>
      </bottom>
      <diagonal/>
    </border>
    <border>
      <left/>
      <right/>
      <top/>
      <bottom style="dashed">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medium">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s>
  <cellStyleXfs count="5">
    <xf numFmtId="0" fontId="0" fillId="0" borderId="0">
      <alignment vertical="center"/>
    </xf>
    <xf numFmtId="0" fontId="18" fillId="0" borderId="0">
      <alignment horizontal="center" vertical="center"/>
    </xf>
    <xf numFmtId="0" fontId="57" fillId="0" borderId="0" applyNumberFormat="0" applyFill="0" applyBorder="0" applyAlignment="0" applyProtection="0">
      <alignment vertical="center"/>
    </xf>
    <xf numFmtId="0" fontId="1" fillId="0" borderId="0">
      <alignment vertical="center"/>
    </xf>
    <xf numFmtId="38" fontId="85" fillId="0" borderId="0" applyFont="0" applyFill="0" applyBorder="0" applyAlignment="0" applyProtection="0">
      <alignment vertical="center"/>
    </xf>
  </cellStyleXfs>
  <cellXfs count="1164">
    <xf numFmtId="0" fontId="0" fillId="0" borderId="0" xfId="0">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49" fontId="6" fillId="3" borderId="7" xfId="0" applyNumberFormat="1" applyFont="1" applyFill="1" applyBorder="1" applyAlignment="1">
      <alignment horizontal="center" vertical="center" wrapText="1"/>
    </xf>
    <xf numFmtId="0" fontId="6" fillId="3" borderId="8" xfId="0" applyFont="1" applyFill="1" applyBorder="1" applyAlignment="1">
      <alignment horizontal="justify" vertical="center" wrapText="1"/>
    </xf>
    <xf numFmtId="49" fontId="6" fillId="0" borderId="9" xfId="0" applyNumberFormat="1" applyFont="1" applyBorder="1" applyAlignment="1">
      <alignment horizontal="center" vertical="center" wrapText="1"/>
    </xf>
    <xf numFmtId="0" fontId="6" fillId="0" borderId="8" xfId="0" applyFont="1" applyBorder="1" applyAlignment="1">
      <alignment horizontal="justify" vertical="center" wrapText="1"/>
    </xf>
    <xf numFmtId="0" fontId="6" fillId="0" borderId="9" xfId="0" applyFont="1" applyBorder="1" applyAlignment="1">
      <alignment horizontal="center" vertical="center" wrapText="1"/>
    </xf>
    <xf numFmtId="0" fontId="6" fillId="0" borderId="10" xfId="0" applyFont="1" applyBorder="1" applyAlignment="1">
      <alignment horizontal="justify" vertical="center" wrapText="1"/>
    </xf>
    <xf numFmtId="0" fontId="4" fillId="0" borderId="0" xfId="0" applyFont="1" applyAlignment="1">
      <alignment horizontal="right" vertical="center"/>
    </xf>
    <xf numFmtId="49" fontId="6" fillId="0" borderId="12" xfId="0" applyNumberFormat="1" applyFont="1" applyBorder="1" applyAlignment="1">
      <alignment horizontal="center" vertical="center" wrapText="1"/>
    </xf>
    <xf numFmtId="0" fontId="7" fillId="0" borderId="13" xfId="0" applyFont="1" applyBorder="1" applyAlignment="1">
      <alignment horizontal="justify" vertical="center" wrapText="1"/>
    </xf>
    <xf numFmtId="49" fontId="6" fillId="0" borderId="14" xfId="0" applyNumberFormat="1" applyFont="1" applyBorder="1" applyAlignment="1">
      <alignment horizontal="center" vertical="center" wrapText="1"/>
    </xf>
    <xf numFmtId="0" fontId="6" fillId="0" borderId="13" xfId="0" applyFont="1" applyBorder="1" applyAlignment="1">
      <alignment horizontal="justify" vertical="center" wrapText="1"/>
    </xf>
    <xf numFmtId="0" fontId="6" fillId="0" borderId="14" xfId="0" applyFont="1" applyBorder="1" applyAlignment="1">
      <alignment horizontal="center" vertical="center" wrapText="1"/>
    </xf>
    <xf numFmtId="0" fontId="6" fillId="0" borderId="15" xfId="0" applyFont="1" applyBorder="1" applyAlignment="1">
      <alignment horizontal="justify" vertical="center" wrapText="1"/>
    </xf>
    <xf numFmtId="0" fontId="4" fillId="0" borderId="16" xfId="0" applyFont="1" applyBorder="1" applyAlignment="1">
      <alignment horizontal="right" vertical="center"/>
    </xf>
    <xf numFmtId="0" fontId="4" fillId="0" borderId="17" xfId="0" applyFont="1" applyBorder="1" applyAlignment="1">
      <alignment horizontal="left" vertical="center"/>
    </xf>
    <xf numFmtId="0" fontId="0" fillId="0" borderId="17" xfId="0" applyBorder="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4" fillId="0" borderId="21" xfId="0" applyFont="1" applyBorder="1">
      <alignment vertical="center"/>
    </xf>
    <xf numFmtId="0" fontId="11" fillId="0" borderId="21" xfId="0" applyFont="1" applyBorder="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7" xfId="0" applyBorder="1" applyAlignment="1">
      <alignment horizontal="left" vertical="center"/>
    </xf>
    <xf numFmtId="0" fontId="4" fillId="0" borderId="17" xfId="0" applyFont="1" applyBorder="1" applyAlignment="1">
      <alignment horizontal="center" vertical="center"/>
    </xf>
    <xf numFmtId="49" fontId="6" fillId="4" borderId="14" xfId="0" applyNumberFormat="1" applyFont="1" applyFill="1" applyBorder="1" applyAlignment="1">
      <alignment horizontal="center" vertical="center" wrapText="1"/>
    </xf>
    <xf numFmtId="0" fontId="6" fillId="4" borderId="13" xfId="0" applyFont="1" applyFill="1" applyBorder="1" applyAlignment="1">
      <alignment horizontal="justify" vertical="center" wrapText="1"/>
    </xf>
    <xf numFmtId="0" fontId="0" fillId="5" borderId="11" xfId="0" applyFill="1" applyBorder="1" applyAlignment="1">
      <alignment horizontal="center" vertical="center"/>
    </xf>
    <xf numFmtId="0" fontId="0" fillId="0" borderId="14" xfId="0" applyBorder="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1" xfId="0" applyBorder="1">
      <alignment vertical="center"/>
    </xf>
    <xf numFmtId="0" fontId="8" fillId="0" borderId="21" xfId="0" applyFont="1" applyBorder="1">
      <alignment vertical="center"/>
    </xf>
    <xf numFmtId="0" fontId="8" fillId="0" borderId="17" xfId="0" applyFont="1" applyBorder="1">
      <alignment vertical="center"/>
    </xf>
    <xf numFmtId="0" fontId="0" fillId="6" borderId="11" xfId="0" applyFill="1" applyBorder="1" applyAlignment="1">
      <alignment horizontal="center" vertical="center"/>
    </xf>
    <xf numFmtId="0" fontId="0" fillId="0" borderId="24" xfId="0" applyBorder="1">
      <alignment vertical="center"/>
    </xf>
    <xf numFmtId="0" fontId="4" fillId="0" borderId="24" xfId="0" applyFont="1" applyBorder="1">
      <alignment vertical="center"/>
    </xf>
    <xf numFmtId="0" fontId="0" fillId="0" borderId="20" xfId="0" applyBorder="1">
      <alignment vertical="center"/>
    </xf>
    <xf numFmtId="0" fontId="0" fillId="0" borderId="21" xfId="0" applyBorder="1" applyAlignment="1">
      <alignment vertical="center" shrinkToFit="1"/>
    </xf>
    <xf numFmtId="0" fontId="0" fillId="0" borderId="28" xfId="0" applyBorder="1">
      <alignment vertical="center"/>
    </xf>
    <xf numFmtId="0" fontId="4" fillId="0" borderId="30" xfId="0" applyFont="1" applyBorder="1">
      <alignment vertical="center"/>
    </xf>
    <xf numFmtId="0" fontId="4" fillId="0" borderId="0" xfId="0" applyFont="1">
      <alignment vertical="center"/>
    </xf>
    <xf numFmtId="0" fontId="4" fillId="0" borderId="31" xfId="0" applyFont="1" applyBorder="1">
      <alignment vertical="center"/>
    </xf>
    <xf numFmtId="0" fontId="7" fillId="0" borderId="14" xfId="0" applyFont="1" applyBorder="1" applyAlignment="1">
      <alignment horizontal="justify" vertical="center" wrapText="1"/>
    </xf>
    <xf numFmtId="0" fontId="12" fillId="0" borderId="15" xfId="0" applyFont="1" applyBorder="1" applyAlignment="1">
      <alignment horizontal="justify" vertical="center" wrapText="1"/>
    </xf>
    <xf numFmtId="49" fontId="6" fillId="0" borderId="33" xfId="0" applyNumberFormat="1" applyFont="1" applyBorder="1" applyAlignment="1">
      <alignment horizontal="center" vertical="center" wrapText="1"/>
    </xf>
    <xf numFmtId="49" fontId="6" fillId="0" borderId="35" xfId="0" applyNumberFormat="1" applyFont="1" applyBorder="1" applyAlignment="1">
      <alignment horizontal="center" vertical="center" wrapText="1"/>
    </xf>
    <xf numFmtId="0" fontId="6" fillId="0" borderId="34" xfId="0" applyFont="1" applyBorder="1" applyAlignment="1">
      <alignment horizontal="justify" vertical="center" wrapText="1"/>
    </xf>
    <xf numFmtId="0" fontId="12" fillId="0" borderId="35" xfId="0" applyFont="1" applyBorder="1" applyAlignment="1">
      <alignment horizontal="justify" vertical="center" wrapText="1"/>
    </xf>
    <xf numFmtId="0" fontId="12" fillId="0" borderId="36" xfId="0" applyFont="1" applyBorder="1" applyAlignment="1">
      <alignment horizontal="justify" vertical="center" wrapText="1"/>
    </xf>
    <xf numFmtId="0" fontId="4" fillId="0" borderId="0" xfId="0" applyFont="1" applyAlignment="1">
      <alignment vertical="center" wrapText="1"/>
    </xf>
    <xf numFmtId="0" fontId="12" fillId="0" borderId="0" xfId="0" applyFont="1" applyAlignment="1">
      <alignment horizontal="justify" vertical="center"/>
    </xf>
    <xf numFmtId="0" fontId="4" fillId="0" borderId="16" xfId="0" applyFont="1" applyBorder="1">
      <alignment vertical="center"/>
    </xf>
    <xf numFmtId="0" fontId="4" fillId="0" borderId="17" xfId="0" applyFont="1" applyBorder="1">
      <alignment vertical="center"/>
    </xf>
    <xf numFmtId="0" fontId="0" fillId="7" borderId="11" xfId="0" applyFill="1" applyBorder="1" applyAlignment="1">
      <alignment horizontal="center" vertical="center"/>
    </xf>
    <xf numFmtId="0" fontId="4" fillId="0" borderId="24" xfId="0" applyFont="1" applyBorder="1" applyAlignment="1">
      <alignment horizontal="left" vertical="center"/>
    </xf>
    <xf numFmtId="0" fontId="10" fillId="0" borderId="24" xfId="0" applyFont="1" applyBorder="1">
      <alignment vertical="center"/>
    </xf>
    <xf numFmtId="0" fontId="0" fillId="0" borderId="16" xfId="0" applyBorder="1">
      <alignment vertical="center"/>
    </xf>
    <xf numFmtId="0" fontId="8" fillId="0" borderId="17" xfId="0" applyFont="1" applyBorder="1" applyAlignment="1">
      <alignment horizontal="left" vertical="center"/>
    </xf>
    <xf numFmtId="0" fontId="4" fillId="0" borderId="17" xfId="0" applyFont="1" applyBorder="1" applyAlignment="1">
      <alignment horizontal="left" vertical="center" wrapText="1"/>
    </xf>
    <xf numFmtId="0" fontId="4" fillId="0" borderId="37" xfId="0" applyFont="1" applyBorder="1">
      <alignment vertical="center"/>
    </xf>
    <xf numFmtId="0" fontId="0" fillId="0" borderId="37" xfId="0" applyBorder="1">
      <alignment vertical="center"/>
    </xf>
    <xf numFmtId="0" fontId="0" fillId="0" borderId="38" xfId="0" applyBorder="1">
      <alignment vertical="center"/>
    </xf>
    <xf numFmtId="0" fontId="0" fillId="0" borderId="16" xfId="0" applyBorder="1" applyAlignment="1">
      <alignment horizontal="left" vertical="center"/>
    </xf>
    <xf numFmtId="0" fontId="0" fillId="0" borderId="42" xfId="0" applyBorder="1">
      <alignment vertical="center"/>
    </xf>
    <xf numFmtId="0" fontId="4" fillId="0" borderId="42" xfId="0" applyFont="1" applyBorder="1">
      <alignment vertical="center"/>
    </xf>
    <xf numFmtId="0" fontId="16" fillId="0" borderId="0" xfId="0" applyFont="1">
      <alignment vertical="center"/>
    </xf>
    <xf numFmtId="49" fontId="16" fillId="0" borderId="0" xfId="0" applyNumberFormat="1" applyFont="1" applyAlignment="1">
      <alignment horizontal="center" vertical="center"/>
    </xf>
    <xf numFmtId="0" fontId="16" fillId="0" borderId="31" xfId="0" applyFont="1" applyBorder="1">
      <alignment vertical="center"/>
    </xf>
    <xf numFmtId="49" fontId="16" fillId="0" borderId="45" xfId="0" applyNumberFormat="1" applyFont="1" applyBorder="1" applyAlignment="1">
      <alignment horizontal="center" vertical="center"/>
    </xf>
    <xf numFmtId="49" fontId="16" fillId="0" borderId="46" xfId="0" applyNumberFormat="1" applyFont="1" applyBorder="1" applyAlignment="1">
      <alignment horizontal="center" vertical="center"/>
    </xf>
    <xf numFmtId="49" fontId="16" fillId="0" borderId="47" xfId="0" applyNumberFormat="1"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8" fillId="8" borderId="0" xfId="1" applyFill="1">
      <alignment horizontal="center" vertical="center"/>
    </xf>
    <xf numFmtId="0" fontId="16" fillId="0" borderId="0" xfId="0" applyFont="1" applyAlignment="1">
      <alignment horizontal="right" vertical="center"/>
    </xf>
    <xf numFmtId="0" fontId="18" fillId="8" borderId="0" xfId="1" applyFill="1" applyAlignment="1">
      <alignment horizontal="center" vertical="center" shrinkToFit="1"/>
    </xf>
    <xf numFmtId="0" fontId="16" fillId="0" borderId="0" xfId="0" applyFont="1" applyAlignment="1">
      <alignment horizontal="distributed" vertical="center"/>
    </xf>
    <xf numFmtId="0" fontId="18" fillId="0" borderId="0" xfId="0" applyFont="1" applyAlignment="1">
      <alignment horizontal="left" vertical="center"/>
    </xf>
    <xf numFmtId="0" fontId="18" fillId="0" borderId="0" xfId="0" applyFont="1">
      <alignment vertical="center"/>
    </xf>
    <xf numFmtId="0" fontId="18" fillId="0" borderId="0" xfId="0" applyFont="1" applyAlignment="1">
      <alignment vertical="center" wrapText="1"/>
    </xf>
    <xf numFmtId="49" fontId="19" fillId="0" borderId="48" xfId="0" applyNumberFormat="1" applyFont="1" applyBorder="1" applyAlignment="1">
      <alignment horizontal="left" vertical="center"/>
    </xf>
    <xf numFmtId="49" fontId="18" fillId="8" borderId="49" xfId="0" applyNumberFormat="1" applyFont="1" applyFill="1" applyBorder="1" applyAlignment="1">
      <alignment horizontal="center" vertical="center" shrinkToFit="1"/>
    </xf>
    <xf numFmtId="0" fontId="18" fillId="8" borderId="50" xfId="0" applyFont="1" applyFill="1" applyBorder="1" applyAlignment="1">
      <alignment horizontal="center" vertical="center" shrinkToFit="1"/>
    </xf>
    <xf numFmtId="49" fontId="16" fillId="0" borderId="0" xfId="0" applyNumberFormat="1" applyFont="1" applyAlignment="1">
      <alignment horizontal="right" vertical="center"/>
    </xf>
    <xf numFmtId="49" fontId="16" fillId="0" borderId="0" xfId="0" applyNumberFormat="1" applyFont="1" applyAlignment="1">
      <alignment horizontal="left" vertical="center"/>
    </xf>
    <xf numFmtId="49" fontId="18" fillId="8" borderId="51" xfId="0" applyNumberFormat="1" applyFont="1" applyFill="1" applyBorder="1" applyAlignment="1">
      <alignment horizontal="center" vertical="center" shrinkToFit="1"/>
    </xf>
    <xf numFmtId="49" fontId="18" fillId="8" borderId="50" xfId="0" applyNumberFormat="1" applyFont="1" applyFill="1" applyBorder="1" applyAlignment="1">
      <alignment horizontal="center" vertical="center" shrinkToFit="1"/>
    </xf>
    <xf numFmtId="0" fontId="16" fillId="0" borderId="17" xfId="0" applyFont="1" applyBorder="1" applyAlignment="1">
      <alignment horizontal="center" vertical="center"/>
    </xf>
    <xf numFmtId="0" fontId="16" fillId="0" borderId="17" xfId="0" applyFont="1" applyBorder="1">
      <alignment vertical="center"/>
    </xf>
    <xf numFmtId="0" fontId="20" fillId="0" borderId="0" xfId="0" applyFont="1" applyAlignment="1"/>
    <xf numFmtId="0" fontId="16" fillId="0" borderId="0" xfId="0" applyFont="1" applyAlignment="1"/>
    <xf numFmtId="0" fontId="21" fillId="0" borderId="0" xfId="0" applyFont="1" applyAlignment="1">
      <alignment horizontal="right" vertical="center"/>
    </xf>
    <xf numFmtId="49" fontId="16" fillId="0" borderId="21" xfId="0" applyNumberFormat="1" applyFont="1" applyBorder="1" applyAlignment="1">
      <alignment horizontal="center" vertical="center"/>
    </xf>
    <xf numFmtId="0" fontId="16" fillId="0" borderId="30" xfId="0" applyFont="1" applyBorder="1">
      <alignment vertical="center"/>
    </xf>
    <xf numFmtId="0" fontId="20" fillId="0" borderId="0" xfId="0" applyFont="1" applyAlignment="1">
      <alignment vertical="top"/>
    </xf>
    <xf numFmtId="0" fontId="16" fillId="0" borderId="0" xfId="0" applyFont="1" applyAlignment="1">
      <alignment vertical="top"/>
    </xf>
    <xf numFmtId="49" fontId="18" fillId="8" borderId="55" xfId="0" applyNumberFormat="1" applyFont="1" applyFill="1" applyBorder="1" applyAlignment="1">
      <alignment horizontal="center" vertical="center" shrinkToFit="1"/>
    </xf>
    <xf numFmtId="0" fontId="20" fillId="0" borderId="0" xfId="0" applyFont="1">
      <alignment vertical="center"/>
    </xf>
    <xf numFmtId="0" fontId="22" fillId="0" borderId="0" xfId="0" applyFont="1" applyAlignment="1">
      <alignment horizontal="center" vertical="center"/>
    </xf>
    <xf numFmtId="49" fontId="16" fillId="0" borderId="55" xfId="0" applyNumberFormat="1" applyFont="1" applyBorder="1" applyAlignment="1">
      <alignment horizontal="center" vertical="center"/>
    </xf>
    <xf numFmtId="49" fontId="18" fillId="8" borderId="67" xfId="0" applyNumberFormat="1" applyFont="1" applyFill="1" applyBorder="1" applyAlignment="1">
      <alignment horizontal="center" vertical="center" shrinkToFit="1"/>
    </xf>
    <xf numFmtId="49" fontId="18" fillId="8" borderId="68" xfId="0" applyNumberFormat="1" applyFont="1" applyFill="1" applyBorder="1" applyAlignment="1">
      <alignment horizontal="center" vertical="center" shrinkToFit="1"/>
    </xf>
    <xf numFmtId="49" fontId="18" fillId="8" borderId="69" xfId="0" applyNumberFormat="1" applyFont="1" applyFill="1" applyBorder="1" applyAlignment="1">
      <alignment horizontal="center" vertical="center" shrinkToFit="1"/>
    </xf>
    <xf numFmtId="49" fontId="18" fillId="8" borderId="72" xfId="0" applyNumberFormat="1" applyFont="1" applyFill="1" applyBorder="1" applyAlignment="1">
      <alignment horizontal="center" vertical="center" shrinkToFit="1"/>
    </xf>
    <xf numFmtId="49" fontId="18" fillId="8" borderId="73" xfId="0" applyNumberFormat="1" applyFont="1" applyFill="1" applyBorder="1" applyAlignment="1">
      <alignment horizontal="center" vertical="center" shrinkToFit="1"/>
    </xf>
    <xf numFmtId="49" fontId="18" fillId="8" borderId="74" xfId="0" applyNumberFormat="1" applyFont="1" applyFill="1" applyBorder="1" applyAlignment="1">
      <alignment horizontal="center" vertical="center" shrinkToFit="1"/>
    </xf>
    <xf numFmtId="49" fontId="18" fillId="9" borderId="67" xfId="0" applyNumberFormat="1" applyFont="1" applyFill="1" applyBorder="1" applyAlignment="1">
      <alignment horizontal="center" vertical="center" shrinkToFit="1"/>
    </xf>
    <xf numFmtId="49" fontId="18" fillId="9" borderId="68" xfId="0" applyNumberFormat="1" applyFont="1" applyFill="1" applyBorder="1" applyAlignment="1">
      <alignment horizontal="center" vertical="center" shrinkToFit="1"/>
    </xf>
    <xf numFmtId="49" fontId="18" fillId="9" borderId="69" xfId="0" applyNumberFormat="1" applyFont="1" applyFill="1" applyBorder="1" applyAlignment="1">
      <alignment horizontal="center" vertical="center" shrinkToFit="1"/>
    </xf>
    <xf numFmtId="49" fontId="18" fillId="9" borderId="72" xfId="0" applyNumberFormat="1" applyFont="1" applyFill="1" applyBorder="1" applyAlignment="1">
      <alignment horizontal="center" vertical="center" shrinkToFit="1"/>
    </xf>
    <xf numFmtId="49" fontId="18" fillId="9" borderId="73" xfId="0" applyNumberFormat="1" applyFont="1" applyFill="1" applyBorder="1" applyAlignment="1">
      <alignment horizontal="center" vertical="center" shrinkToFit="1"/>
    </xf>
    <xf numFmtId="49" fontId="18" fillId="9" borderId="74" xfId="0" applyNumberFormat="1" applyFont="1" applyFill="1" applyBorder="1" applyAlignment="1">
      <alignment horizontal="center" vertical="center" shrinkToFit="1"/>
    </xf>
    <xf numFmtId="0" fontId="19" fillId="0" borderId="25" xfId="0" applyFont="1" applyBorder="1">
      <alignment vertical="center"/>
    </xf>
    <xf numFmtId="0" fontId="16" fillId="0" borderId="75" xfId="0" applyFont="1" applyBorder="1">
      <alignment vertical="center"/>
    </xf>
    <xf numFmtId="0" fontId="16" fillId="0" borderId="77" xfId="0" applyFont="1" applyBorder="1">
      <alignment vertical="center"/>
    </xf>
    <xf numFmtId="49" fontId="22" fillId="0" borderId="0" xfId="0" applyNumberFormat="1" applyFont="1" applyAlignment="1">
      <alignment horizontal="center" vertical="center"/>
    </xf>
    <xf numFmtId="49" fontId="16" fillId="0" borderId="78" xfId="0" applyNumberFormat="1" applyFont="1" applyBorder="1" applyAlignment="1">
      <alignment horizontal="center" vertical="center"/>
    </xf>
    <xf numFmtId="49" fontId="18" fillId="9" borderId="49" xfId="0" applyNumberFormat="1" applyFont="1" applyFill="1" applyBorder="1" applyAlignment="1">
      <alignment horizontal="center" vertical="center" shrinkToFit="1"/>
    </xf>
    <xf numFmtId="49" fontId="18" fillId="9" borderId="51" xfId="0" applyNumberFormat="1" applyFont="1" applyFill="1" applyBorder="1" applyAlignment="1">
      <alignment horizontal="center" vertical="center" shrinkToFit="1"/>
    </xf>
    <xf numFmtId="49" fontId="18" fillId="9" borderId="50" xfId="0" applyNumberFormat="1" applyFont="1" applyFill="1" applyBorder="1" applyAlignment="1">
      <alignment horizontal="center" vertical="center" shrinkToFit="1"/>
    </xf>
    <xf numFmtId="0" fontId="16" fillId="0" borderId="80" xfId="0" applyFont="1" applyBorder="1">
      <alignment vertical="center"/>
    </xf>
    <xf numFmtId="0" fontId="18" fillId="9" borderId="17" xfId="1" applyFill="1" applyBorder="1">
      <alignment horizontal="center" vertical="center"/>
    </xf>
    <xf numFmtId="0" fontId="18" fillId="8" borderId="17" xfId="1" applyFill="1" applyBorder="1">
      <alignment horizontal="center" vertical="center"/>
    </xf>
    <xf numFmtId="0" fontId="21" fillId="0" borderId="17" xfId="0" applyFont="1" applyBorder="1" applyAlignment="1">
      <alignment horizontal="center" vertical="center" shrinkToFit="1"/>
    </xf>
    <xf numFmtId="0" fontId="16" fillId="0" borderId="17" xfId="0" applyFont="1" applyBorder="1" applyAlignment="1">
      <alignment vertical="center" shrinkToFit="1"/>
    </xf>
    <xf numFmtId="49" fontId="23" fillId="0" borderId="64" xfId="0" applyNumberFormat="1" applyFont="1" applyBorder="1" applyAlignment="1">
      <alignment horizontal="center" vertical="center"/>
    </xf>
    <xf numFmtId="49" fontId="23" fillId="0" borderId="83" xfId="0" applyNumberFormat="1" applyFont="1" applyBorder="1" applyAlignment="1">
      <alignment horizontal="center" vertical="center"/>
    </xf>
    <xf numFmtId="49" fontId="23" fillId="0" borderId="84" xfId="0" applyNumberFormat="1" applyFont="1" applyBorder="1" applyAlignment="1">
      <alignment horizontal="center" vertical="center"/>
    </xf>
    <xf numFmtId="49" fontId="23" fillId="0" borderId="85" xfId="0" applyNumberFormat="1" applyFont="1" applyBorder="1" applyAlignment="1">
      <alignment horizontal="center" vertical="center"/>
    </xf>
    <xf numFmtId="49" fontId="24" fillId="0" borderId="83" xfId="0" applyNumberFormat="1" applyFont="1" applyBorder="1" applyAlignment="1">
      <alignment horizontal="right" vertical="top"/>
    </xf>
    <xf numFmtId="49" fontId="24" fillId="0" borderId="84" xfId="0" applyNumberFormat="1" applyFont="1" applyBorder="1" applyAlignment="1">
      <alignment horizontal="right" vertical="top"/>
    </xf>
    <xf numFmtId="49" fontId="24" fillId="0" borderId="85" xfId="0" applyNumberFormat="1" applyFont="1" applyBorder="1" applyAlignment="1">
      <alignment horizontal="right" vertical="top"/>
    </xf>
    <xf numFmtId="49" fontId="24" fillId="0" borderId="86" xfId="0" applyNumberFormat="1" applyFont="1" applyBorder="1" applyAlignment="1">
      <alignment horizontal="right" vertical="top"/>
    </xf>
    <xf numFmtId="0" fontId="21" fillId="0" borderId="0" xfId="0" applyFont="1" applyAlignment="1">
      <alignment horizontal="center" vertical="center" textRotation="255"/>
    </xf>
    <xf numFmtId="49" fontId="18" fillId="0" borderId="0" xfId="0" applyNumberFormat="1" applyFont="1" applyAlignment="1">
      <alignment horizontal="center" vertical="center"/>
    </xf>
    <xf numFmtId="0" fontId="18" fillId="0" borderId="0" xfId="0" applyFont="1" applyAlignment="1">
      <alignment horizontal="center" vertical="center" shrinkToFit="1"/>
    </xf>
    <xf numFmtId="0" fontId="16" fillId="0" borderId="0" xfId="0" applyFont="1" applyAlignment="1">
      <alignment horizontal="center" vertical="center" shrinkToFit="1"/>
    </xf>
    <xf numFmtId="0" fontId="19" fillId="0" borderId="0" xfId="0" applyFont="1">
      <alignment vertical="center"/>
    </xf>
    <xf numFmtId="49" fontId="23" fillId="0" borderId="70" xfId="0" applyNumberFormat="1" applyFont="1" applyBorder="1" applyAlignment="1">
      <alignment horizontal="center" vertical="center"/>
    </xf>
    <xf numFmtId="49" fontId="23" fillId="0" borderId="87" xfId="0" applyNumberFormat="1" applyFont="1" applyBorder="1" applyAlignment="1">
      <alignment horizontal="center" vertical="center"/>
    </xf>
    <xf numFmtId="49" fontId="23" fillId="0" borderId="88" xfId="0" applyNumberFormat="1" applyFont="1" applyBorder="1" applyAlignment="1">
      <alignment horizontal="center" vertical="center"/>
    </xf>
    <xf numFmtId="49" fontId="23" fillId="0" borderId="89" xfId="0" applyNumberFormat="1" applyFont="1" applyBorder="1" applyAlignment="1">
      <alignment horizontal="center" vertical="center"/>
    </xf>
    <xf numFmtId="49" fontId="23" fillId="0" borderId="0" xfId="0" applyNumberFormat="1" applyFont="1" applyAlignment="1">
      <alignment horizontal="center" vertical="center"/>
    </xf>
    <xf numFmtId="0" fontId="18" fillId="9" borderId="0" xfId="1" applyFill="1" applyAlignment="1">
      <alignment horizontal="center" vertical="center" shrinkToFit="1"/>
    </xf>
    <xf numFmtId="49" fontId="16" fillId="0" borderId="48" xfId="0" applyNumberFormat="1" applyFont="1" applyBorder="1" applyAlignment="1">
      <alignment horizontal="center" vertical="center"/>
    </xf>
    <xf numFmtId="0" fontId="16" fillId="0" borderId="46" xfId="0" applyFont="1" applyBorder="1">
      <alignment vertical="center"/>
    </xf>
    <xf numFmtId="0" fontId="16" fillId="0" borderId="47" xfId="0" applyFont="1" applyBorder="1">
      <alignment vertical="center"/>
    </xf>
    <xf numFmtId="0" fontId="16" fillId="0" borderId="66" xfId="0" applyFont="1" applyBorder="1">
      <alignment vertical="center"/>
    </xf>
    <xf numFmtId="0" fontId="18" fillId="8" borderId="49" xfId="1" applyFill="1" applyBorder="1" applyAlignment="1">
      <alignment horizontal="center" vertical="center" shrinkToFit="1"/>
    </xf>
    <xf numFmtId="0" fontId="18" fillId="8" borderId="50" xfId="1" applyFill="1" applyBorder="1" applyAlignment="1">
      <alignment horizontal="center" vertical="center" shrinkToFit="1"/>
    </xf>
    <xf numFmtId="0" fontId="18" fillId="8" borderId="51" xfId="1" applyFill="1" applyBorder="1" applyAlignment="1">
      <alignment horizontal="center" vertical="center" shrinkToFit="1"/>
    </xf>
    <xf numFmtId="0" fontId="16" fillId="0" borderId="71" xfId="0" applyFont="1" applyBorder="1">
      <alignment vertical="center"/>
    </xf>
    <xf numFmtId="49" fontId="16" fillId="0" borderId="0" xfId="0" applyNumberFormat="1" applyFont="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75" xfId="0" applyNumberFormat="1" applyFont="1" applyBorder="1">
      <alignment vertical="center"/>
    </xf>
    <xf numFmtId="49" fontId="16" fillId="0" borderId="77" xfId="0" applyNumberFormat="1" applyFont="1" applyBorder="1">
      <alignment vertical="center"/>
    </xf>
    <xf numFmtId="49" fontId="18" fillId="8" borderId="78" xfId="0" applyNumberFormat="1" applyFont="1" applyFill="1" applyBorder="1" applyAlignment="1">
      <alignment horizontal="center" vertical="center" shrinkToFit="1"/>
    </xf>
    <xf numFmtId="49" fontId="16" fillId="0" borderId="93" xfId="0" applyNumberFormat="1" applyFont="1" applyBorder="1" applyAlignment="1">
      <alignment horizontal="left" vertical="center"/>
    </xf>
    <xf numFmtId="49" fontId="19" fillId="0" borderId="20" xfId="0" applyNumberFormat="1" applyFont="1" applyBorder="1">
      <alignment vertical="center"/>
    </xf>
    <xf numFmtId="49" fontId="16" fillId="0" borderId="21" xfId="0" applyNumberFormat="1" applyFont="1" applyBorder="1" applyAlignment="1">
      <alignment horizontal="left" vertical="center"/>
    </xf>
    <xf numFmtId="49" fontId="16" fillId="0" borderId="28" xfId="0" applyNumberFormat="1" applyFont="1" applyBorder="1" applyAlignment="1">
      <alignment horizontal="center" vertical="center"/>
    </xf>
    <xf numFmtId="49" fontId="16" fillId="0" borderId="52" xfId="0" applyNumberFormat="1" applyFont="1" applyBorder="1">
      <alignment vertical="center"/>
    </xf>
    <xf numFmtId="49" fontId="16" fillId="0" borderId="94" xfId="0" applyNumberFormat="1" applyFont="1" applyBorder="1">
      <alignment vertical="center"/>
    </xf>
    <xf numFmtId="49" fontId="16" fillId="0" borderId="95" xfId="0" applyNumberFormat="1" applyFont="1" applyBorder="1">
      <alignment vertical="center"/>
    </xf>
    <xf numFmtId="49" fontId="16" fillId="0" borderId="96" xfId="0" applyNumberFormat="1" applyFont="1" applyBorder="1">
      <alignment vertical="center"/>
    </xf>
    <xf numFmtId="49" fontId="16" fillId="0" borderId="96" xfId="0" applyNumberFormat="1" applyFont="1" applyBorder="1" applyAlignment="1">
      <alignment horizontal="left" vertical="center"/>
    </xf>
    <xf numFmtId="49" fontId="16" fillId="0" borderId="75" xfId="0" applyNumberFormat="1" applyFont="1" applyBorder="1" applyAlignment="1">
      <alignment horizontal="distributed" vertical="center"/>
    </xf>
    <xf numFmtId="49" fontId="16" fillId="0" borderId="77" xfId="0" applyNumberFormat="1" applyFont="1" applyBorder="1" applyAlignment="1">
      <alignment horizontal="distributed" vertical="center"/>
    </xf>
    <xf numFmtId="49" fontId="18" fillId="8" borderId="97" xfId="0" applyNumberFormat="1" applyFont="1" applyFill="1" applyBorder="1" applyAlignment="1">
      <alignment horizontal="center" vertical="center" shrinkToFit="1"/>
    </xf>
    <xf numFmtId="49" fontId="18" fillId="8" borderId="84" xfId="0" applyNumberFormat="1" applyFont="1" applyFill="1" applyBorder="1" applyAlignment="1">
      <alignment horizontal="center" vertical="center" shrinkToFit="1"/>
    </xf>
    <xf numFmtId="49" fontId="18" fillId="8" borderId="98" xfId="0" applyNumberFormat="1" applyFont="1" applyFill="1" applyBorder="1" applyAlignment="1">
      <alignment horizontal="center" vertical="center" shrinkToFit="1"/>
    </xf>
    <xf numFmtId="0" fontId="0" fillId="0" borderId="0" xfId="0" applyAlignment="1">
      <alignment vertical="center" shrinkToFit="1"/>
    </xf>
    <xf numFmtId="49" fontId="16" fillId="0" borderId="64" xfId="0" applyNumberFormat="1" applyFont="1" applyBorder="1" applyAlignment="1">
      <alignment horizontal="distributed" vertical="center"/>
    </xf>
    <xf numFmtId="49" fontId="16" fillId="0" borderId="66" xfId="0" applyNumberFormat="1" applyFont="1" applyBorder="1" applyAlignment="1">
      <alignment horizontal="distributed" vertical="center"/>
    </xf>
    <xf numFmtId="49" fontId="16" fillId="0" borderId="70" xfId="0" applyNumberFormat="1" applyFont="1" applyBorder="1" applyAlignment="1">
      <alignment horizontal="distributed" vertical="center"/>
    </xf>
    <xf numFmtId="49" fontId="16" fillId="0" borderId="71" xfId="0" applyNumberFormat="1" applyFont="1" applyBorder="1" applyAlignment="1">
      <alignment horizontal="distributed" vertical="center"/>
    </xf>
    <xf numFmtId="49" fontId="19" fillId="0" borderId="25" xfId="0" applyNumberFormat="1" applyFont="1" applyBorder="1">
      <alignment vertical="center"/>
    </xf>
    <xf numFmtId="49" fontId="16" fillId="0" borderId="0" xfId="0" applyNumberFormat="1" applyFont="1" applyAlignment="1">
      <alignment horizontal="distributed" vertical="center"/>
    </xf>
    <xf numFmtId="49" fontId="19" fillId="0" borderId="0" xfId="0" applyNumberFormat="1" applyFont="1">
      <alignment vertical="center"/>
    </xf>
    <xf numFmtId="49" fontId="19" fillId="0" borderId="29" xfId="0" applyNumberFormat="1" applyFont="1" applyBorder="1" applyAlignment="1">
      <alignment horizontal="right" vertical="center"/>
    </xf>
    <xf numFmtId="49" fontId="16" fillId="0" borderId="48" xfId="0" applyNumberFormat="1" applyFont="1" applyBorder="1">
      <alignment vertical="center"/>
    </xf>
    <xf numFmtId="49" fontId="18" fillId="0" borderId="0" xfId="0" applyNumberFormat="1" applyFont="1">
      <alignment vertical="center"/>
    </xf>
    <xf numFmtId="49" fontId="16" fillId="0" borderId="100" xfId="0" applyNumberFormat="1" applyFont="1" applyBorder="1" applyAlignment="1">
      <alignment horizontal="center" vertical="center"/>
    </xf>
    <xf numFmtId="49" fontId="16" fillId="0" borderId="100" xfId="0" applyNumberFormat="1" applyFont="1" applyBorder="1">
      <alignment vertical="center"/>
    </xf>
    <xf numFmtId="49" fontId="18" fillId="0" borderId="100" xfId="0" applyNumberFormat="1" applyFont="1" applyBorder="1">
      <alignment vertical="center"/>
    </xf>
    <xf numFmtId="49" fontId="16" fillId="0" borderId="100" xfId="0" applyNumberFormat="1" applyFont="1" applyBorder="1" applyAlignment="1">
      <alignment horizontal="left" vertical="center"/>
    </xf>
    <xf numFmtId="49" fontId="19" fillId="0" borderId="100" xfId="0" applyNumberFormat="1" applyFont="1" applyBorder="1">
      <alignment vertical="center"/>
    </xf>
    <xf numFmtId="0" fontId="32" fillId="0" borderId="0" xfId="0" applyFont="1" applyAlignment="1">
      <alignment horizontal="center" vertical="center"/>
    </xf>
    <xf numFmtId="176" fontId="18" fillId="0" borderId="0" xfId="0" applyNumberFormat="1" applyFont="1" applyAlignment="1">
      <alignment horizontal="center" vertical="center"/>
    </xf>
    <xf numFmtId="176" fontId="18" fillId="0" borderId="0" xfId="0" applyNumberFormat="1" applyFont="1" applyAlignment="1">
      <alignment horizontal="left" vertical="center" wrapText="1"/>
    </xf>
    <xf numFmtId="176" fontId="16" fillId="0" borderId="0" xfId="0" applyNumberFormat="1" applyFont="1" applyAlignment="1">
      <alignment horizontal="center" vertical="center"/>
    </xf>
    <xf numFmtId="0" fontId="16" fillId="0" borderId="21" xfId="0" applyFont="1" applyBorder="1" applyAlignment="1">
      <alignment vertical="center" wrapText="1"/>
    </xf>
    <xf numFmtId="0" fontId="16" fillId="0" borderId="0" xfId="0" applyFont="1" applyAlignment="1">
      <alignment vertical="center" wrapText="1"/>
    </xf>
    <xf numFmtId="0" fontId="16" fillId="10" borderId="21" xfId="0" applyFont="1" applyFill="1" applyBorder="1" applyAlignment="1">
      <alignment vertical="center" shrinkToFit="1"/>
    </xf>
    <xf numFmtId="0" fontId="16" fillId="10" borderId="28" xfId="0" applyFont="1" applyFill="1" applyBorder="1" applyAlignment="1">
      <alignment vertical="center" shrinkToFit="1"/>
    </xf>
    <xf numFmtId="0" fontId="16" fillId="10" borderId="17" xfId="0" applyFont="1" applyFill="1" applyBorder="1" applyAlignment="1">
      <alignment vertical="center" shrinkToFit="1"/>
    </xf>
    <xf numFmtId="0" fontId="16" fillId="10" borderId="32" xfId="0" applyFont="1" applyFill="1" applyBorder="1" applyAlignment="1">
      <alignment vertical="center" shrinkToFit="1"/>
    </xf>
    <xf numFmtId="0" fontId="20" fillId="0" borderId="25" xfId="0" applyFont="1" applyBorder="1" applyAlignment="1">
      <alignment horizontal="center" vertical="center"/>
    </xf>
    <xf numFmtId="0" fontId="20" fillId="0" borderId="25" xfId="0" applyFont="1" applyBorder="1" applyAlignment="1">
      <alignment horizontal="center" vertical="center" wrapText="1"/>
    </xf>
    <xf numFmtId="49" fontId="18" fillId="10" borderId="20" xfId="0" applyNumberFormat="1" applyFont="1" applyFill="1" applyBorder="1" applyAlignment="1">
      <alignment horizontal="center" vertical="center" shrinkToFit="1"/>
    </xf>
    <xf numFmtId="0" fontId="18" fillId="10" borderId="21" xfId="1" applyFill="1" applyBorder="1">
      <alignment horizontal="center" vertical="center"/>
    </xf>
    <xf numFmtId="49" fontId="18" fillId="10" borderId="21" xfId="1" applyNumberFormat="1" applyFill="1" applyBorder="1">
      <alignment horizontal="center" vertical="center"/>
    </xf>
    <xf numFmtId="0" fontId="37" fillId="0" borderId="42" xfId="0" applyFont="1" applyBorder="1" applyAlignment="1">
      <alignment horizontal="center" vertical="center"/>
    </xf>
    <xf numFmtId="0" fontId="0" fillId="0" borderId="42" xfId="0" applyBorder="1" applyAlignment="1">
      <alignment horizontal="center" vertical="center"/>
    </xf>
    <xf numFmtId="0" fontId="38" fillId="0" borderId="93" xfId="0" applyFont="1" applyBorder="1">
      <alignment vertical="center"/>
    </xf>
    <xf numFmtId="0" fontId="38" fillId="0" borderId="0" xfId="0" applyFont="1">
      <alignment vertical="center"/>
    </xf>
    <xf numFmtId="0" fontId="38" fillId="0" borderId="80" xfId="0" applyFont="1" applyBorder="1">
      <alignment vertical="center"/>
    </xf>
    <xf numFmtId="0" fontId="39" fillId="0" borderId="93" xfId="0" applyFont="1" applyBorder="1">
      <alignment vertical="center"/>
    </xf>
    <xf numFmtId="0" fontId="39" fillId="0" borderId="0" xfId="0" applyFont="1">
      <alignment vertical="center"/>
    </xf>
    <xf numFmtId="0" fontId="39" fillId="0" borderId="0" xfId="0" applyFont="1" applyAlignment="1">
      <alignment horizontal="center" vertical="center"/>
    </xf>
    <xf numFmtId="0" fontId="39" fillId="0" borderId="80" xfId="0" applyFont="1" applyBorder="1">
      <alignment vertical="center"/>
    </xf>
    <xf numFmtId="0" fontId="40" fillId="0" borderId="0" xfId="1" applyFont="1" applyAlignment="1">
      <alignment horizontal="center" vertical="center" shrinkToFit="1"/>
    </xf>
    <xf numFmtId="0" fontId="39" fillId="0" borderId="0" xfId="0" applyFont="1" applyAlignment="1">
      <alignment horizontal="distributed" vertical="center"/>
    </xf>
    <xf numFmtId="0" fontId="39" fillId="0" borderId="0" xfId="0" applyFont="1" applyAlignment="1">
      <alignment vertical="center" wrapText="1"/>
    </xf>
    <xf numFmtId="0" fontId="39" fillId="0" borderId="0" xfId="0" applyFont="1" applyAlignment="1"/>
    <xf numFmtId="0" fontId="39" fillId="0" borderId="0" xfId="0" applyFont="1" applyAlignment="1">
      <alignment vertical="top"/>
    </xf>
    <xf numFmtId="0" fontId="38" fillId="0" borderId="70" xfId="0" applyFont="1" applyBorder="1">
      <alignment vertical="center"/>
    </xf>
    <xf numFmtId="0" fontId="38" fillId="0" borderId="42" xfId="0" applyFont="1" applyBorder="1">
      <alignment vertical="center"/>
    </xf>
    <xf numFmtId="0" fontId="38" fillId="0" borderId="71" xfId="0" applyFont="1" applyBorder="1">
      <alignment vertical="center"/>
    </xf>
    <xf numFmtId="0" fontId="36" fillId="0" borderId="0" xfId="0" applyFont="1">
      <alignment vertical="center"/>
    </xf>
    <xf numFmtId="0" fontId="37"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horizontal="center" vertical="center"/>
    </xf>
    <xf numFmtId="0" fontId="36" fillId="0" borderId="99" xfId="0" applyFont="1" applyBorder="1" applyAlignment="1">
      <alignment horizontal="center" vertical="center"/>
    </xf>
    <xf numFmtId="0" fontId="40" fillId="9" borderId="0" xfId="0" applyFont="1" applyFill="1" applyAlignment="1">
      <alignment vertical="center" shrinkToFit="1"/>
    </xf>
    <xf numFmtId="0" fontId="36" fillId="0" borderId="0" xfId="0" applyFont="1" applyAlignment="1">
      <alignment horizontal="left" vertical="center"/>
    </xf>
    <xf numFmtId="0" fontId="16" fillId="0" borderId="75" xfId="0" applyFont="1" applyBorder="1" applyAlignment="1">
      <alignment horizontal="distributed" vertical="center"/>
    </xf>
    <xf numFmtId="0" fontId="16" fillId="0" borderId="77" xfId="0" applyFont="1" applyBorder="1" applyAlignment="1">
      <alignment horizontal="distributed" vertical="center"/>
    </xf>
    <xf numFmtId="49" fontId="18" fillId="8" borderId="86" xfId="0" applyNumberFormat="1" applyFont="1" applyFill="1" applyBorder="1" applyAlignment="1">
      <alignment horizontal="center" vertical="center" shrinkToFit="1"/>
    </xf>
    <xf numFmtId="49" fontId="18" fillId="8" borderId="110" xfId="0" applyNumberFormat="1" applyFont="1" applyFill="1" applyBorder="1" applyAlignment="1">
      <alignment horizontal="center" vertical="center" shrinkToFit="1"/>
    </xf>
    <xf numFmtId="49" fontId="44" fillId="0" borderId="42" xfId="0" applyNumberFormat="1" applyFont="1" applyBorder="1" applyAlignment="1">
      <alignment vertical="center" shrinkToFit="1"/>
    </xf>
    <xf numFmtId="49" fontId="16" fillId="0" borderId="0" xfId="0" applyNumberFormat="1" applyFont="1" applyAlignment="1">
      <alignment vertical="center" shrinkToFit="1"/>
    </xf>
    <xf numFmtId="49" fontId="16" fillId="0" borderId="64" xfId="0" applyNumberFormat="1" applyFont="1" applyBorder="1" applyAlignment="1">
      <alignment vertical="center" shrinkToFit="1"/>
    </xf>
    <xf numFmtId="49" fontId="16" fillId="0" borderId="66" xfId="0" applyNumberFormat="1" applyFont="1" applyBorder="1">
      <alignment vertical="center"/>
    </xf>
    <xf numFmtId="177" fontId="18" fillId="0" borderId="66" xfId="0" applyNumberFormat="1" applyFont="1" applyBorder="1">
      <alignment vertical="center"/>
    </xf>
    <xf numFmtId="177" fontId="18" fillId="0" borderId="93" xfId="0" applyNumberFormat="1" applyFont="1" applyBorder="1">
      <alignment vertical="center"/>
    </xf>
    <xf numFmtId="0" fontId="16" fillId="0" borderId="0" xfId="0" applyFont="1" applyAlignment="1">
      <alignment horizontal="center" shrinkToFit="1"/>
    </xf>
    <xf numFmtId="0" fontId="16" fillId="0" borderId="0" xfId="0" applyFont="1" applyAlignment="1">
      <alignment vertical="center" shrinkToFit="1"/>
    </xf>
    <xf numFmtId="49" fontId="16" fillId="0" borderId="70" xfId="0" applyNumberFormat="1" applyFont="1" applyBorder="1" applyAlignment="1">
      <alignment vertical="center" shrinkToFit="1"/>
    </xf>
    <xf numFmtId="49" fontId="16" fillId="0" borderId="71" xfId="0" applyNumberFormat="1" applyFont="1" applyBorder="1">
      <alignment vertical="center"/>
    </xf>
    <xf numFmtId="0" fontId="18" fillId="8" borderId="42" xfId="1" applyFill="1" applyBorder="1" applyAlignment="1">
      <alignment horizontal="center" vertical="center" shrinkToFit="1"/>
    </xf>
    <xf numFmtId="177" fontId="16" fillId="0" borderId="71" xfId="0" applyNumberFormat="1" applyFont="1" applyBorder="1" applyAlignment="1">
      <alignment horizontal="center" vertical="center"/>
    </xf>
    <xf numFmtId="49" fontId="16" fillId="0" borderId="75" xfId="0" applyNumberFormat="1" applyFont="1" applyBorder="1" applyAlignment="1">
      <alignment vertical="center" shrinkToFit="1"/>
    </xf>
    <xf numFmtId="49" fontId="16" fillId="0" borderId="64" xfId="0" applyNumberFormat="1" applyFont="1" applyBorder="1">
      <alignment vertical="center"/>
    </xf>
    <xf numFmtId="49" fontId="16" fillId="0" borderId="70" xfId="0" applyNumberFormat="1" applyFont="1" applyBorder="1">
      <alignment vertical="center"/>
    </xf>
    <xf numFmtId="49" fontId="19" fillId="0" borderId="0" xfId="0" applyNumberFormat="1" applyFont="1" applyAlignment="1">
      <alignment horizontal="left" vertical="center"/>
    </xf>
    <xf numFmtId="0" fontId="18" fillId="10" borderId="75" xfId="0" applyFont="1" applyFill="1" applyBorder="1" applyAlignment="1">
      <alignment horizontal="center" vertical="center"/>
    </xf>
    <xf numFmtId="0" fontId="18" fillId="10" borderId="91" xfId="0" applyFont="1" applyFill="1" applyBorder="1" applyAlignment="1">
      <alignment horizontal="center" vertical="center"/>
    </xf>
    <xf numFmtId="49" fontId="16" fillId="10" borderId="0" xfId="0" applyNumberFormat="1" applyFont="1" applyFill="1" applyAlignment="1">
      <alignment horizontal="right" vertical="center"/>
    </xf>
    <xf numFmtId="0" fontId="18" fillId="10" borderId="0" xfId="0" applyFont="1" applyFill="1" applyAlignment="1">
      <alignment horizontal="center" vertical="center"/>
    </xf>
    <xf numFmtId="49" fontId="16" fillId="10" borderId="0" xfId="0" applyNumberFormat="1" applyFont="1" applyFill="1" applyAlignment="1">
      <alignment horizontal="left" vertical="center"/>
    </xf>
    <xf numFmtId="0" fontId="18" fillId="10" borderId="92" xfId="0" applyFont="1" applyFill="1" applyBorder="1" applyAlignment="1">
      <alignment horizontal="center" vertical="center"/>
    </xf>
    <xf numFmtId="0" fontId="18" fillId="10" borderId="76" xfId="0" applyFont="1" applyFill="1" applyBorder="1" applyAlignment="1">
      <alignment horizontal="center" vertical="center"/>
    </xf>
    <xf numFmtId="0" fontId="36" fillId="0" borderId="20" xfId="0" applyFont="1" applyBorder="1" applyAlignment="1">
      <alignment horizontal="center" vertical="center"/>
    </xf>
    <xf numFmtId="0" fontId="36" fillId="0" borderId="16" xfId="0" applyFont="1" applyBorder="1" applyAlignment="1">
      <alignment horizontal="center" vertical="center"/>
    </xf>
    <xf numFmtId="0" fontId="36" fillId="0" borderId="25" xfId="0" applyFont="1" applyBorder="1" applyAlignment="1">
      <alignment horizontal="center" vertical="center"/>
    </xf>
    <xf numFmtId="0" fontId="36" fillId="0" borderId="31" xfId="0" applyFont="1" applyBorder="1" applyAlignment="1">
      <alignment horizontal="left" vertical="center"/>
    </xf>
    <xf numFmtId="0" fontId="36" fillId="0" borderId="0" xfId="0" applyFont="1" applyAlignment="1">
      <alignment horizontal="right" vertical="center"/>
    </xf>
    <xf numFmtId="0" fontId="36" fillId="0" borderId="31" xfId="0" applyFont="1" applyBorder="1">
      <alignment vertical="center"/>
    </xf>
    <xf numFmtId="0" fontId="45" fillId="0" borderId="31" xfId="0" applyFont="1" applyBorder="1">
      <alignment vertical="center"/>
    </xf>
    <xf numFmtId="49" fontId="36" fillId="0" borderId="0" xfId="0" quotePrefix="1" applyNumberFormat="1" applyFont="1" applyAlignment="1">
      <alignment horizontal="right" vertical="center"/>
    </xf>
    <xf numFmtId="49" fontId="36" fillId="0" borderId="0" xfId="0" quotePrefix="1" applyNumberFormat="1" applyFont="1" applyAlignment="1">
      <alignment horizontal="right" vertical="center" wrapText="1"/>
    </xf>
    <xf numFmtId="49" fontId="36" fillId="0" borderId="0" xfId="0" applyNumberFormat="1" applyFont="1" applyAlignment="1">
      <alignment horizontal="right" vertical="center"/>
    </xf>
    <xf numFmtId="49" fontId="36" fillId="0" borderId="0" xfId="0" applyNumberFormat="1" applyFont="1" applyAlignment="1">
      <alignment horizontal="right" vertical="center" wrapText="1"/>
    </xf>
    <xf numFmtId="49" fontId="36" fillId="0" borderId="0" xfId="0" applyNumberFormat="1" applyFont="1">
      <alignment vertical="center"/>
    </xf>
    <xf numFmtId="0" fontId="39" fillId="0" borderId="0" xfId="0" applyFont="1" applyAlignment="1">
      <alignment horizontal="left" vertical="center"/>
    </xf>
    <xf numFmtId="176" fontId="23" fillId="8" borderId="5" xfId="0" applyNumberFormat="1" applyFont="1" applyFill="1" applyBorder="1" applyAlignment="1">
      <alignment horizontal="center" vertical="center" shrinkToFit="1"/>
    </xf>
    <xf numFmtId="176" fontId="23" fillId="9" borderId="5" xfId="0" applyNumberFormat="1" applyFont="1" applyFill="1" applyBorder="1" applyAlignment="1">
      <alignment horizontal="center" vertical="center" shrinkToFit="1"/>
    </xf>
    <xf numFmtId="176" fontId="23" fillId="9" borderId="22" xfId="0" applyNumberFormat="1" applyFont="1" applyFill="1" applyBorder="1" applyAlignment="1">
      <alignment horizontal="center" vertical="center" shrinkToFit="1"/>
    </xf>
    <xf numFmtId="0" fontId="36" fillId="0" borderId="30" xfId="0" applyFont="1" applyBorder="1" applyAlignment="1">
      <alignment horizontal="center" vertical="center"/>
    </xf>
    <xf numFmtId="0" fontId="40" fillId="10" borderId="0" xfId="1" applyFont="1" applyFill="1" applyAlignment="1">
      <alignment horizontal="center" vertical="center" shrinkToFit="1"/>
    </xf>
    <xf numFmtId="0" fontId="36" fillId="0" borderId="16" xfId="0" applyFont="1" applyBorder="1">
      <alignment vertical="center"/>
    </xf>
    <xf numFmtId="0" fontId="36" fillId="0" borderId="17" xfId="0" applyFont="1" applyBorder="1">
      <alignment vertical="center"/>
    </xf>
    <xf numFmtId="0" fontId="36" fillId="0" borderId="32" xfId="0" applyFont="1" applyBorder="1">
      <alignment vertical="center"/>
    </xf>
    <xf numFmtId="0" fontId="36" fillId="0" borderId="14" xfId="0" applyFont="1" applyBorder="1">
      <alignment vertical="center"/>
    </xf>
    <xf numFmtId="0" fontId="36" fillId="0" borderId="24" xfId="0" applyFont="1" applyBorder="1" applyAlignment="1">
      <alignment horizontal="distributed" vertical="center"/>
    </xf>
    <xf numFmtId="0" fontId="36" fillId="0" borderId="99" xfId="0" applyFont="1" applyBorder="1">
      <alignment vertical="center"/>
    </xf>
    <xf numFmtId="0" fontId="36" fillId="0" borderId="24" xfId="0" applyFont="1" applyBorder="1">
      <alignment vertical="center"/>
    </xf>
    <xf numFmtId="0" fontId="36" fillId="0" borderId="30" xfId="0" applyFont="1" applyBorder="1">
      <alignment vertical="center"/>
    </xf>
    <xf numFmtId="0" fontId="36" fillId="0" borderId="17" xfId="0" applyFont="1" applyBorder="1" applyAlignment="1">
      <alignment horizontal="distributed" vertical="center"/>
    </xf>
    <xf numFmtId="0" fontId="16" fillId="0" borderId="0" xfId="1" applyFont="1" applyAlignment="1">
      <alignment horizontal="center" vertical="center" shrinkToFit="1"/>
    </xf>
    <xf numFmtId="0" fontId="18" fillId="8" borderId="17" xfId="1" applyFill="1" applyBorder="1" applyAlignment="1">
      <alignment horizontal="center" vertical="center" shrinkToFit="1"/>
    </xf>
    <xf numFmtId="0" fontId="18" fillId="9" borderId="17" xfId="1" applyFill="1" applyBorder="1" applyAlignment="1">
      <alignment horizontal="center" vertical="center" shrinkToFit="1"/>
    </xf>
    <xf numFmtId="0" fontId="16" fillId="0" borderId="17" xfId="1" applyFont="1" applyBorder="1" applyAlignment="1">
      <alignment horizontal="center" vertical="center" shrinkToFit="1"/>
    </xf>
    <xf numFmtId="0" fontId="18" fillId="8" borderId="21" xfId="1" applyFill="1" applyBorder="1" applyAlignment="1">
      <alignment horizontal="center" vertical="center" shrinkToFit="1"/>
    </xf>
    <xf numFmtId="0" fontId="18" fillId="9" borderId="21" xfId="1" applyFill="1" applyBorder="1" applyAlignment="1">
      <alignment horizontal="center" vertical="center" shrinkToFit="1"/>
    </xf>
    <xf numFmtId="0" fontId="16" fillId="0" borderId="21" xfId="1" applyFont="1" applyBorder="1" applyAlignment="1">
      <alignment horizontal="center" vertical="center" shrinkToFit="1"/>
    </xf>
    <xf numFmtId="0" fontId="36" fillId="0" borderId="20" xfId="0" applyFont="1" applyBorder="1">
      <alignment vertical="center"/>
    </xf>
    <xf numFmtId="0" fontId="36" fillId="0" borderId="28" xfId="0" applyFont="1" applyBorder="1">
      <alignment vertical="center"/>
    </xf>
    <xf numFmtId="0" fontId="36" fillId="0" borderId="0" xfId="0" applyFont="1" applyAlignment="1">
      <alignment horizontal="distributed" vertical="center"/>
    </xf>
    <xf numFmtId="0" fontId="36" fillId="0" borderId="111" xfId="0" applyFont="1" applyBorder="1">
      <alignment vertical="center"/>
    </xf>
    <xf numFmtId="0" fontId="36" fillId="0" borderId="112" xfId="0" applyFont="1" applyBorder="1">
      <alignment vertical="center"/>
    </xf>
    <xf numFmtId="0" fontId="36" fillId="0" borderId="112" xfId="0" applyFont="1" applyBorder="1" applyAlignment="1">
      <alignment horizontal="distributed" vertical="center"/>
    </xf>
    <xf numFmtId="0" fontId="36" fillId="0" borderId="113" xfId="0" applyFont="1" applyBorder="1">
      <alignment vertical="center"/>
    </xf>
    <xf numFmtId="0" fontId="43" fillId="8" borderId="0" xfId="1" applyFont="1" applyFill="1" applyAlignment="1">
      <alignment horizontal="center" vertical="center" shrinkToFit="1"/>
    </xf>
    <xf numFmtId="0" fontId="36" fillId="0" borderId="0" xfId="0" applyFont="1" applyAlignment="1">
      <alignment horizontal="center" vertical="center" shrinkToFit="1"/>
    </xf>
    <xf numFmtId="0" fontId="36" fillId="10" borderId="0" xfId="0" quotePrefix="1" applyFont="1" applyFill="1" applyAlignment="1">
      <alignment horizontal="left" vertical="center" shrinkToFit="1"/>
    </xf>
    <xf numFmtId="0" fontId="36" fillId="0" borderId="0" xfId="0" applyFont="1" applyAlignment="1">
      <alignment vertical="center" shrinkToFit="1"/>
    </xf>
    <xf numFmtId="178" fontId="35" fillId="11" borderId="32" xfId="0" applyNumberFormat="1" applyFont="1" applyFill="1" applyBorder="1" applyAlignment="1">
      <alignment vertical="center" shrinkToFit="1"/>
    </xf>
    <xf numFmtId="178" fontId="35" fillId="11" borderId="114" xfId="0" applyNumberFormat="1" applyFont="1" applyFill="1" applyBorder="1" applyAlignment="1">
      <alignment vertical="center" shrinkToFit="1"/>
    </xf>
    <xf numFmtId="0" fontId="36" fillId="0" borderId="5" xfId="0" applyFont="1" applyBorder="1" applyAlignment="1">
      <alignment vertical="center" shrinkToFit="1"/>
    </xf>
    <xf numFmtId="178" fontId="40" fillId="8" borderId="5" xfId="0" applyNumberFormat="1" applyFont="1" applyFill="1" applyBorder="1" applyAlignment="1">
      <alignment vertical="center" shrinkToFit="1"/>
    </xf>
    <xf numFmtId="178" fontId="40" fillId="9" borderId="5" xfId="0" applyNumberFormat="1" applyFont="1" applyFill="1" applyBorder="1" applyAlignment="1">
      <alignment vertical="center" shrinkToFit="1"/>
    </xf>
    <xf numFmtId="178" fontId="39" fillId="0" borderId="31" xfId="0" applyNumberFormat="1" applyFont="1" applyBorder="1" applyAlignment="1">
      <alignment vertical="center" shrinkToFit="1"/>
    </xf>
    <xf numFmtId="178" fontId="40" fillId="8" borderId="31" xfId="0" applyNumberFormat="1" applyFont="1" applyFill="1" applyBorder="1" applyAlignment="1">
      <alignment vertical="center" shrinkToFit="1"/>
    </xf>
    <xf numFmtId="178" fontId="40" fillId="9" borderId="31" xfId="0" applyNumberFormat="1" applyFont="1" applyFill="1" applyBorder="1" applyAlignment="1">
      <alignment vertical="center" shrinkToFit="1"/>
    </xf>
    <xf numFmtId="49" fontId="19" fillId="0" borderId="48" xfId="0" applyNumberFormat="1" applyFont="1" applyBorder="1">
      <alignment vertical="center"/>
    </xf>
    <xf numFmtId="49" fontId="34" fillId="0" borderId="0" xfId="0" applyNumberFormat="1" applyFont="1" applyAlignment="1">
      <alignment horizontal="distributed" vertical="center"/>
    </xf>
    <xf numFmtId="49" fontId="18" fillId="8" borderId="1" xfId="0" applyNumberFormat="1" applyFont="1" applyFill="1" applyBorder="1" applyAlignment="1">
      <alignment horizontal="center" vertical="center" shrinkToFit="1"/>
    </xf>
    <xf numFmtId="49" fontId="18" fillId="8" borderId="118" xfId="0" applyNumberFormat="1" applyFont="1" applyFill="1" applyBorder="1" applyAlignment="1">
      <alignment horizontal="center" vertical="center" shrinkToFit="1"/>
    </xf>
    <xf numFmtId="49" fontId="18" fillId="8" borderId="119" xfId="0" applyNumberFormat="1" applyFont="1" applyFill="1" applyBorder="1" applyAlignment="1">
      <alignment horizontal="center" vertical="center" shrinkToFit="1"/>
    </xf>
    <xf numFmtId="49" fontId="18" fillId="8" borderId="120" xfId="0" applyNumberFormat="1" applyFont="1" applyFill="1" applyBorder="1" applyAlignment="1">
      <alignment horizontal="center" vertical="center" shrinkToFit="1"/>
    </xf>
    <xf numFmtId="49" fontId="47" fillId="8" borderId="75" xfId="0" applyNumberFormat="1" applyFont="1" applyFill="1" applyBorder="1" applyAlignment="1">
      <alignment horizontal="center" vertical="center" shrinkToFit="1"/>
    </xf>
    <xf numFmtId="49" fontId="20" fillId="0" borderId="77" xfId="0" applyNumberFormat="1" applyFont="1" applyBorder="1" applyAlignment="1">
      <alignment vertical="center" shrinkToFit="1"/>
    </xf>
    <xf numFmtId="49" fontId="47" fillId="0" borderId="0" xfId="0" applyNumberFormat="1" applyFont="1" applyAlignment="1">
      <alignment horizontal="center" vertical="center" shrinkToFit="1"/>
    </xf>
    <xf numFmtId="49" fontId="20" fillId="10" borderId="76" xfId="0" applyNumberFormat="1" applyFont="1" applyFill="1" applyBorder="1" applyAlignment="1">
      <alignment horizontal="center" vertical="center" shrinkToFit="1"/>
    </xf>
    <xf numFmtId="49" fontId="20" fillId="10" borderId="76" xfId="0" applyNumberFormat="1" applyFont="1" applyFill="1" applyBorder="1" applyAlignment="1">
      <alignment vertical="center" shrinkToFit="1"/>
    </xf>
    <xf numFmtId="0" fontId="39" fillId="0" borderId="0" xfId="0" applyFont="1" applyAlignment="1">
      <alignment horizontal="left" vertical="center" indent="2"/>
    </xf>
    <xf numFmtId="0" fontId="20" fillId="0" borderId="0" xfId="0" quotePrefix="1" applyFont="1" applyAlignment="1">
      <alignment horizontal="right" vertical="center"/>
    </xf>
    <xf numFmtId="0" fontId="40" fillId="0" borderId="0" xfId="1" applyFont="1" applyAlignment="1">
      <alignment vertical="center" shrinkToFit="1"/>
    </xf>
    <xf numFmtId="0" fontId="20" fillId="0" borderId="0" xfId="0" quotePrefix="1" applyFont="1" applyAlignment="1">
      <alignment horizontal="right" vertical="top"/>
    </xf>
    <xf numFmtId="0" fontId="16" fillId="0" borderId="0" xfId="0" applyFont="1" applyAlignment="1">
      <alignment horizontal="right" vertical="center" shrinkToFit="1"/>
    </xf>
    <xf numFmtId="0" fontId="36" fillId="0" borderId="0" xfId="0" applyFont="1" applyAlignment="1">
      <alignment horizontal="right" vertical="center" shrinkToFit="1"/>
    </xf>
    <xf numFmtId="49" fontId="18" fillId="9" borderId="14" xfId="0" applyNumberFormat="1" applyFont="1" applyFill="1" applyBorder="1" applyAlignment="1">
      <alignment horizontal="center" vertical="center" shrinkToFit="1"/>
    </xf>
    <xf numFmtId="0" fontId="39" fillId="10" borderId="30" xfId="0" applyFont="1" applyFill="1" applyBorder="1" applyAlignment="1">
      <alignment horizontal="right" vertical="center" shrinkToFit="1"/>
    </xf>
    <xf numFmtId="0" fontId="16" fillId="10" borderId="0" xfId="0" applyFont="1" applyFill="1">
      <alignment vertical="center"/>
    </xf>
    <xf numFmtId="0" fontId="53" fillId="10" borderId="0" xfId="0" applyFont="1" applyFill="1">
      <alignment vertical="center"/>
    </xf>
    <xf numFmtId="49" fontId="16" fillId="10" borderId="0" xfId="0" applyNumberFormat="1" applyFont="1" applyFill="1">
      <alignment vertical="center"/>
    </xf>
    <xf numFmtId="180" fontId="16" fillId="10" borderId="0" xfId="0" applyNumberFormat="1" applyFont="1" applyFill="1">
      <alignment vertical="center"/>
    </xf>
    <xf numFmtId="49" fontId="54" fillId="10" borderId="0" xfId="0" applyNumberFormat="1" applyFont="1" applyFill="1">
      <alignment vertical="center"/>
    </xf>
    <xf numFmtId="0" fontId="54" fillId="10" borderId="0" xfId="0" applyFont="1" applyFill="1">
      <alignment vertical="center"/>
    </xf>
    <xf numFmtId="180" fontId="53" fillId="10" borderId="0" xfId="0" applyNumberFormat="1" applyFont="1" applyFill="1">
      <alignment vertical="center"/>
    </xf>
    <xf numFmtId="49" fontId="19" fillId="10" borderId="0" xfId="0" applyNumberFormat="1" applyFont="1" applyFill="1">
      <alignment vertical="center"/>
    </xf>
    <xf numFmtId="49" fontId="16" fillId="10" borderId="0" xfId="0" applyNumberFormat="1" applyFont="1" applyFill="1" applyAlignment="1">
      <alignment horizontal="center" vertical="center"/>
    </xf>
    <xf numFmtId="49" fontId="16" fillId="10" borderId="0" xfId="0" applyNumberFormat="1" applyFont="1" applyFill="1" applyAlignment="1">
      <alignment horizontal="distributed" vertical="center"/>
    </xf>
    <xf numFmtId="0" fontId="53" fillId="10" borderId="0" xfId="0" applyFont="1" applyFill="1" applyProtection="1">
      <alignment vertical="center"/>
      <protection locked="0"/>
    </xf>
    <xf numFmtId="49" fontId="53" fillId="10" borderId="55" xfId="0" applyNumberFormat="1" applyFont="1" applyFill="1" applyBorder="1" applyProtection="1">
      <alignment vertical="center"/>
      <protection locked="0"/>
    </xf>
    <xf numFmtId="0" fontId="53" fillId="10" borderId="0" xfId="0" applyFont="1" applyFill="1" applyAlignment="1" applyProtection="1">
      <alignment horizontal="center" vertical="center"/>
      <protection locked="0"/>
    </xf>
    <xf numFmtId="0" fontId="55" fillId="10" borderId="0" xfId="0" applyFont="1" applyFill="1">
      <alignment vertical="center"/>
    </xf>
    <xf numFmtId="49" fontId="19" fillId="10" borderId="25" xfId="0" applyNumberFormat="1" applyFont="1" applyFill="1" applyBorder="1">
      <alignment vertical="center"/>
    </xf>
    <xf numFmtId="49" fontId="16" fillId="10" borderId="0" xfId="0" applyNumberFormat="1" applyFont="1" applyFill="1" applyAlignment="1" applyProtection="1">
      <alignment horizontal="center" vertical="center"/>
      <protection locked="0"/>
    </xf>
    <xf numFmtId="0" fontId="16" fillId="10" borderId="55" xfId="0" applyFont="1" applyFill="1" applyBorder="1" applyAlignment="1" applyProtection="1">
      <alignment horizontal="center" vertical="center"/>
      <protection locked="0"/>
    </xf>
    <xf numFmtId="49" fontId="16" fillId="10" borderId="77" xfId="0" applyNumberFormat="1" applyFont="1" applyFill="1" applyBorder="1">
      <alignment vertical="center"/>
    </xf>
    <xf numFmtId="49" fontId="16" fillId="10" borderId="75" xfId="0" applyNumberFormat="1" applyFont="1" applyFill="1" applyBorder="1">
      <alignment vertical="center"/>
    </xf>
    <xf numFmtId="0" fontId="54" fillId="10" borderId="0" xfId="0" applyFont="1" applyFill="1" applyAlignment="1">
      <alignment horizontal="center" vertical="center"/>
    </xf>
    <xf numFmtId="180" fontId="0" fillId="10" borderId="0" xfId="0" applyNumberFormat="1" applyFill="1">
      <alignment vertical="center"/>
    </xf>
    <xf numFmtId="0" fontId="53" fillId="10" borderId="0" xfId="0" applyFont="1" applyFill="1" applyAlignment="1">
      <alignment horizontal="center" vertical="center"/>
    </xf>
    <xf numFmtId="49" fontId="53" fillId="10" borderId="0" xfId="0" applyNumberFormat="1" applyFont="1" applyFill="1">
      <alignment vertical="center"/>
    </xf>
    <xf numFmtId="0" fontId="53" fillId="10" borderId="55" xfId="0" applyFont="1" applyFill="1" applyBorder="1" applyAlignment="1" applyProtection="1">
      <alignment horizontal="center" vertical="center"/>
      <protection locked="0"/>
    </xf>
    <xf numFmtId="0" fontId="53" fillId="10" borderId="0" xfId="0" applyFont="1" applyFill="1" applyAlignment="1">
      <alignment vertical="center" wrapText="1"/>
    </xf>
    <xf numFmtId="0" fontId="16" fillId="10" borderId="78" xfId="0" applyFont="1" applyFill="1" applyBorder="1" applyAlignment="1" applyProtection="1">
      <alignment horizontal="center" vertical="center"/>
      <protection locked="0"/>
    </xf>
    <xf numFmtId="0" fontId="16" fillId="10" borderId="50" xfId="0" applyFont="1" applyFill="1" applyBorder="1" applyAlignment="1" applyProtection="1">
      <alignment horizontal="center" vertical="center"/>
      <protection locked="0"/>
    </xf>
    <xf numFmtId="0" fontId="16" fillId="10" borderId="51" xfId="0" applyFont="1" applyFill="1" applyBorder="1" applyAlignment="1" applyProtection="1">
      <alignment horizontal="center" vertical="center"/>
      <protection locked="0"/>
    </xf>
    <xf numFmtId="0" fontId="16" fillId="10" borderId="49" xfId="0" applyFont="1" applyFill="1" applyBorder="1" applyAlignment="1" applyProtection="1">
      <alignment horizontal="center" vertical="center"/>
      <protection locked="0"/>
    </xf>
    <xf numFmtId="49" fontId="16" fillId="10" borderId="55" xfId="0" applyNumberFormat="1" applyFont="1" applyFill="1" applyBorder="1" applyAlignment="1">
      <alignment horizontal="center" vertical="center"/>
    </xf>
    <xf numFmtId="49" fontId="16" fillId="10" borderId="50" xfId="0" applyNumberFormat="1" applyFont="1" applyFill="1" applyBorder="1" applyAlignment="1" applyProtection="1">
      <alignment horizontal="center" vertical="center"/>
      <protection locked="0"/>
    </xf>
    <xf numFmtId="49" fontId="16" fillId="10" borderId="51" xfId="0" applyNumberFormat="1" applyFont="1" applyFill="1" applyBorder="1" applyAlignment="1" applyProtection="1">
      <alignment horizontal="center" vertical="center"/>
      <protection locked="0"/>
    </xf>
    <xf numFmtId="49" fontId="16" fillId="10" borderId="49" xfId="0" applyNumberFormat="1" applyFont="1" applyFill="1" applyBorder="1" applyAlignment="1" applyProtection="1">
      <alignment horizontal="center" vertical="center"/>
      <protection locked="0"/>
    </xf>
    <xf numFmtId="0" fontId="16" fillId="10" borderId="74" xfId="0" applyFont="1" applyFill="1" applyBorder="1" applyAlignment="1" applyProtection="1">
      <alignment horizontal="center" vertical="center"/>
      <protection locked="0"/>
    </xf>
    <xf numFmtId="0" fontId="16" fillId="10" borderId="73" xfId="0" applyFont="1" applyFill="1" applyBorder="1" applyAlignment="1" applyProtection="1">
      <alignment horizontal="center" vertical="center"/>
      <protection locked="0"/>
    </xf>
    <xf numFmtId="0" fontId="16" fillId="10" borderId="72" xfId="0" applyFont="1" applyFill="1" applyBorder="1" applyAlignment="1" applyProtection="1">
      <alignment horizontal="center" vertical="center"/>
      <protection locked="0"/>
    </xf>
    <xf numFmtId="0" fontId="16" fillId="10" borderId="69" xfId="0" applyFont="1" applyFill="1" applyBorder="1" applyAlignment="1" applyProtection="1">
      <alignment horizontal="center" vertical="center"/>
      <protection locked="0"/>
    </xf>
    <xf numFmtId="0" fontId="16" fillId="10" borderId="68" xfId="0" applyFont="1" applyFill="1" applyBorder="1" applyAlignment="1" applyProtection="1">
      <alignment horizontal="center" vertical="center"/>
      <protection locked="0"/>
    </xf>
    <xf numFmtId="0" fontId="16" fillId="10" borderId="97" xfId="0" applyFont="1" applyFill="1" applyBorder="1" applyAlignment="1" applyProtection="1">
      <alignment horizontal="center" vertical="center"/>
      <protection locked="0"/>
    </xf>
    <xf numFmtId="0" fontId="55" fillId="10" borderId="0" xfId="0" applyFont="1" applyFill="1" applyAlignment="1" applyProtection="1">
      <alignment horizontal="right" vertical="center"/>
      <protection locked="0"/>
    </xf>
    <xf numFmtId="49" fontId="53" fillId="10" borderId="0" xfId="0" applyNumberFormat="1" applyFont="1" applyFill="1" applyProtection="1">
      <alignment vertical="center"/>
      <protection locked="0"/>
    </xf>
    <xf numFmtId="49" fontId="55" fillId="10" borderId="0" xfId="0" applyNumberFormat="1" applyFont="1" applyFill="1" applyAlignment="1">
      <alignment horizontal="right" vertical="center"/>
    </xf>
    <xf numFmtId="49" fontId="58" fillId="10" borderId="0" xfId="2" applyNumberFormat="1" applyFont="1" applyFill="1" applyAlignment="1" applyProtection="1">
      <alignment vertical="center" wrapText="1"/>
    </xf>
    <xf numFmtId="0" fontId="56" fillId="10" borderId="0" xfId="0" applyFont="1" applyFill="1">
      <alignment vertical="center"/>
    </xf>
    <xf numFmtId="0" fontId="55" fillId="10" borderId="0" xfId="0" applyFont="1" applyFill="1" applyAlignment="1">
      <alignment vertical="center" shrinkToFit="1"/>
    </xf>
    <xf numFmtId="0" fontId="16" fillId="10" borderId="50" xfId="0" applyFont="1" applyFill="1" applyBorder="1" applyAlignment="1" applyProtection="1">
      <alignment horizontal="center" vertical="center" shrinkToFit="1"/>
      <protection locked="0"/>
    </xf>
    <xf numFmtId="0" fontId="16" fillId="10" borderId="98" xfId="0" applyFont="1" applyFill="1" applyBorder="1" applyAlignment="1" applyProtection="1">
      <alignment horizontal="center" vertical="center"/>
      <protection locked="0"/>
    </xf>
    <xf numFmtId="0" fontId="16" fillId="10" borderId="84" xfId="0" applyFont="1" applyFill="1" applyBorder="1" applyAlignment="1" applyProtection="1">
      <alignment horizontal="center" vertical="center"/>
      <protection locked="0"/>
    </xf>
    <xf numFmtId="49" fontId="54" fillId="10" borderId="0" xfId="0" applyNumberFormat="1" applyFont="1" applyFill="1" applyAlignment="1">
      <alignment horizontal="right" vertical="center"/>
    </xf>
    <xf numFmtId="0" fontId="16" fillId="10" borderId="0" xfId="0" applyFont="1" applyFill="1" applyAlignment="1" applyProtection="1">
      <alignment horizontal="center" vertical="center"/>
      <protection locked="0"/>
    </xf>
    <xf numFmtId="49" fontId="16" fillId="10" borderId="0" xfId="0" applyNumberFormat="1" applyFont="1" applyFill="1" applyProtection="1">
      <alignment vertical="center"/>
      <protection locked="0"/>
    </xf>
    <xf numFmtId="180" fontId="16" fillId="10" borderId="0" xfId="0" applyNumberFormat="1" applyFont="1" applyFill="1" applyProtection="1">
      <alignment vertical="center"/>
      <protection locked="0"/>
    </xf>
    <xf numFmtId="0" fontId="54" fillId="10" borderId="0" xfId="0" applyFont="1" applyFill="1" applyProtection="1">
      <alignment vertical="center"/>
      <protection locked="0"/>
    </xf>
    <xf numFmtId="49" fontId="16" fillId="10" borderId="95" xfId="0" applyNumberFormat="1" applyFont="1" applyFill="1" applyBorder="1">
      <alignment vertical="center"/>
    </xf>
    <xf numFmtId="49" fontId="16" fillId="10" borderId="94" xfId="0" applyNumberFormat="1" applyFont="1" applyFill="1" applyBorder="1">
      <alignment vertical="center"/>
    </xf>
    <xf numFmtId="49" fontId="16" fillId="10" borderId="52" xfId="0" applyNumberFormat="1" applyFont="1" applyFill="1" applyBorder="1">
      <alignment vertical="center"/>
    </xf>
    <xf numFmtId="49" fontId="19" fillId="10" borderId="20" xfId="0" applyNumberFormat="1" applyFont="1" applyFill="1" applyBorder="1">
      <alignment vertical="center"/>
    </xf>
    <xf numFmtId="49" fontId="16" fillId="10" borderId="47" xfId="0" applyNumberFormat="1" applyFont="1" applyFill="1" applyBorder="1">
      <alignment vertical="center"/>
    </xf>
    <xf numFmtId="49" fontId="16" fillId="10" borderId="46" xfId="0" applyNumberFormat="1" applyFont="1" applyFill="1" applyBorder="1">
      <alignment vertical="center"/>
    </xf>
    <xf numFmtId="49" fontId="19" fillId="10" borderId="48" xfId="0" applyNumberFormat="1" applyFont="1" applyFill="1" applyBorder="1" applyAlignment="1">
      <alignment horizontal="left" vertical="center"/>
    </xf>
    <xf numFmtId="49" fontId="16" fillId="10" borderId="50" xfId="0" applyNumberFormat="1" applyFont="1" applyFill="1" applyBorder="1" applyAlignment="1">
      <alignment horizontal="center" vertical="center"/>
    </xf>
    <xf numFmtId="49" fontId="16" fillId="10" borderId="51" xfId="0" applyNumberFormat="1" applyFont="1" applyFill="1" applyBorder="1" applyAlignment="1">
      <alignment horizontal="center" vertical="center"/>
    </xf>
    <xf numFmtId="49" fontId="16" fillId="10" borderId="49" xfId="0" applyNumberFormat="1" applyFont="1" applyFill="1" applyBorder="1" applyAlignment="1">
      <alignment horizontal="center" vertical="center"/>
    </xf>
    <xf numFmtId="49" fontId="16" fillId="10" borderId="123" xfId="0" applyNumberFormat="1" applyFont="1" applyFill="1" applyBorder="1">
      <alignment vertical="center"/>
    </xf>
    <xf numFmtId="49" fontId="16" fillId="10" borderId="124" xfId="0" applyNumberFormat="1" applyFont="1" applyFill="1" applyBorder="1">
      <alignment vertical="center"/>
    </xf>
    <xf numFmtId="49" fontId="16" fillId="10" borderId="125" xfId="0" applyNumberFormat="1" applyFont="1" applyFill="1" applyBorder="1">
      <alignment vertical="center"/>
    </xf>
    <xf numFmtId="0" fontId="46" fillId="10" borderId="0" xfId="0" applyFont="1" applyFill="1" applyAlignment="1">
      <alignment horizontal="center" vertical="center"/>
    </xf>
    <xf numFmtId="0" fontId="16" fillId="10" borderId="0" xfId="0" applyFont="1" applyFill="1" applyAlignment="1">
      <alignment horizontal="center" vertical="center"/>
    </xf>
    <xf numFmtId="0" fontId="60" fillId="10" borderId="0" xfId="0" applyFont="1" applyFill="1" applyAlignment="1">
      <alignment horizontal="center" vertical="center"/>
    </xf>
    <xf numFmtId="0" fontId="18" fillId="10" borderId="0" xfId="0" applyFont="1" applyFill="1">
      <alignment vertical="center"/>
    </xf>
    <xf numFmtId="49" fontId="16" fillId="10" borderId="48" xfId="0" applyNumberFormat="1" applyFont="1" applyFill="1" applyBorder="1" applyAlignment="1">
      <alignment horizontal="center" vertical="center"/>
    </xf>
    <xf numFmtId="49" fontId="16" fillId="10" borderId="46" xfId="0" applyNumberFormat="1" applyFont="1" applyFill="1" applyBorder="1" applyAlignment="1">
      <alignment horizontal="center" vertical="center"/>
    </xf>
    <xf numFmtId="49" fontId="16" fillId="10" borderId="47" xfId="0" applyNumberFormat="1" applyFont="1" applyFill="1" applyBorder="1" applyAlignment="1">
      <alignment horizontal="center" vertical="center"/>
    </xf>
    <xf numFmtId="0" fontId="16" fillId="10" borderId="46" xfId="0" applyFont="1" applyFill="1" applyBorder="1">
      <alignment vertical="center"/>
    </xf>
    <xf numFmtId="0" fontId="16" fillId="10" borderId="47" xfId="0" applyFont="1" applyFill="1" applyBorder="1">
      <alignment vertical="center"/>
    </xf>
    <xf numFmtId="0" fontId="16" fillId="10" borderId="0" xfId="0" applyFont="1" applyFill="1" applyAlignment="1">
      <alignment vertical="center" shrinkToFit="1"/>
    </xf>
    <xf numFmtId="0" fontId="16" fillId="10" borderId="0" xfId="0" applyFont="1" applyFill="1" applyAlignment="1">
      <alignment horizontal="center" vertical="center" shrinkToFit="1"/>
    </xf>
    <xf numFmtId="49" fontId="19" fillId="10" borderId="48" xfId="0" applyNumberFormat="1" applyFont="1" applyFill="1" applyBorder="1">
      <alignment vertical="center"/>
    </xf>
    <xf numFmtId="0" fontId="56" fillId="10" borderId="93" xfId="0" applyFont="1" applyFill="1" applyBorder="1" applyAlignment="1">
      <alignment vertical="top"/>
    </xf>
    <xf numFmtId="0" fontId="56" fillId="10" borderId="0" xfId="0" applyFont="1" applyFill="1" applyAlignment="1">
      <alignment vertical="center" wrapText="1"/>
    </xf>
    <xf numFmtId="49" fontId="34" fillId="10" borderId="0" xfId="0" applyNumberFormat="1" applyFont="1" applyFill="1" applyAlignment="1">
      <alignment horizontal="distributed" vertical="center"/>
    </xf>
    <xf numFmtId="0" fontId="55" fillId="10" borderId="0" xfId="0" applyFont="1" applyFill="1" applyAlignment="1">
      <alignment horizontal="center"/>
    </xf>
    <xf numFmtId="0" fontId="16" fillId="10" borderId="0" xfId="0" applyFont="1" applyFill="1" applyAlignment="1"/>
    <xf numFmtId="0" fontId="55" fillId="10" borderId="0" xfId="0" applyFont="1" applyFill="1" applyAlignment="1">
      <alignment horizontal="center" wrapText="1"/>
    </xf>
    <xf numFmtId="0" fontId="55" fillId="10" borderId="0" xfId="0" applyFont="1" applyFill="1" applyAlignment="1">
      <alignment wrapText="1"/>
    </xf>
    <xf numFmtId="0" fontId="61" fillId="10" borderId="0" xfId="0" applyFont="1" applyFill="1" applyAlignment="1">
      <alignment wrapText="1"/>
    </xf>
    <xf numFmtId="49" fontId="54" fillId="10" borderId="0" xfId="0" applyNumberFormat="1" applyFont="1" applyFill="1" applyAlignment="1"/>
    <xf numFmtId="0" fontId="61" fillId="10" borderId="0" xfId="0" applyFont="1" applyFill="1" applyAlignment="1">
      <alignment vertical="center" wrapText="1"/>
    </xf>
    <xf numFmtId="0" fontId="16" fillId="10" borderId="1" xfId="0" applyFont="1" applyFill="1" applyBorder="1" applyAlignment="1" applyProtection="1">
      <alignment horizontal="center" vertical="center"/>
      <protection locked="0"/>
    </xf>
    <xf numFmtId="0" fontId="16" fillId="10" borderId="120" xfId="0" applyFont="1" applyFill="1" applyBorder="1" applyAlignment="1" applyProtection="1">
      <alignment horizontal="center" vertical="center"/>
      <protection locked="0"/>
    </xf>
    <xf numFmtId="0" fontId="16" fillId="10" borderId="119" xfId="0" applyFont="1" applyFill="1" applyBorder="1" applyAlignment="1" applyProtection="1">
      <alignment horizontal="center" vertical="center"/>
      <protection locked="0"/>
    </xf>
    <xf numFmtId="0" fontId="20" fillId="10" borderId="75" xfId="0" applyFont="1" applyFill="1" applyBorder="1" applyAlignment="1" applyProtection="1">
      <alignment horizontal="center" vertical="center" shrinkToFit="1"/>
      <protection locked="0"/>
    </xf>
    <xf numFmtId="49" fontId="47" fillId="10" borderId="0" xfId="0" applyNumberFormat="1" applyFont="1" applyFill="1" applyAlignment="1">
      <alignment horizontal="center" vertical="center" shrinkToFit="1"/>
    </xf>
    <xf numFmtId="0" fontId="53" fillId="10" borderId="55" xfId="0" applyFont="1" applyFill="1" applyBorder="1" applyAlignment="1" applyProtection="1">
      <alignment vertical="center" shrinkToFit="1"/>
      <protection locked="0"/>
    </xf>
    <xf numFmtId="0" fontId="53" fillId="10" borderId="55" xfId="0" applyFont="1" applyFill="1" applyBorder="1" applyProtection="1">
      <alignment vertical="center"/>
      <protection locked="0"/>
    </xf>
    <xf numFmtId="0" fontId="54" fillId="10" borderId="0" xfId="0" applyFont="1" applyFill="1" applyAlignment="1" applyProtection="1">
      <alignment horizontal="center" vertical="center"/>
      <protection locked="0"/>
    </xf>
    <xf numFmtId="49" fontId="53" fillId="10" borderId="55" xfId="0" applyNumberFormat="1" applyFont="1" applyFill="1" applyBorder="1" applyAlignment="1" applyProtection="1">
      <alignment horizontal="center" vertical="center"/>
      <protection locked="0"/>
    </xf>
    <xf numFmtId="0" fontId="53" fillId="10" borderId="55" xfId="0" applyFont="1" applyFill="1" applyBorder="1" applyAlignment="1" applyProtection="1">
      <alignment horizontal="center" vertical="center" shrinkToFit="1"/>
      <protection locked="0"/>
    </xf>
    <xf numFmtId="49" fontId="18" fillId="10" borderId="0" xfId="0" applyNumberFormat="1" applyFont="1" applyFill="1" applyAlignment="1">
      <alignment horizontal="center" vertical="center"/>
    </xf>
    <xf numFmtId="0" fontId="19" fillId="10" borderId="25" xfId="0" applyFont="1" applyFill="1" applyBorder="1">
      <alignment vertical="center"/>
    </xf>
    <xf numFmtId="0" fontId="19" fillId="10" borderId="0" xfId="0" applyFont="1" applyFill="1">
      <alignment vertical="center"/>
    </xf>
    <xf numFmtId="49" fontId="18" fillId="10" borderId="0" xfId="0" applyNumberFormat="1" applyFont="1" applyFill="1">
      <alignment vertical="center"/>
    </xf>
    <xf numFmtId="0" fontId="62" fillId="10" borderId="0" xfId="0" applyFont="1" applyFill="1" applyAlignment="1">
      <alignment vertical="center" shrinkToFit="1"/>
    </xf>
    <xf numFmtId="0" fontId="1" fillId="0" borderId="0" xfId="3">
      <alignment vertical="center"/>
    </xf>
    <xf numFmtId="0" fontId="63" fillId="0" borderId="0" xfId="3" applyFont="1" applyAlignment="1">
      <alignment horizontal="distributed" vertical="center" indent="20"/>
    </xf>
    <xf numFmtId="0" fontId="65" fillId="0" borderId="0" xfId="3" applyFont="1">
      <alignment vertical="center"/>
    </xf>
    <xf numFmtId="0" fontId="65" fillId="0" borderId="0" xfId="3" applyFont="1" applyAlignment="1">
      <alignment horizontal="center" vertical="center"/>
    </xf>
    <xf numFmtId="0" fontId="66" fillId="8" borderId="0" xfId="3" applyFont="1" applyFill="1" applyAlignment="1">
      <alignment horizontal="center" vertical="center" shrinkToFit="1"/>
    </xf>
    <xf numFmtId="0" fontId="68" fillId="0" borderId="0" xfId="3" applyFont="1" applyAlignment="1">
      <alignment horizontal="center" vertical="center"/>
    </xf>
    <xf numFmtId="0" fontId="65" fillId="0" borderId="0" xfId="3" applyFont="1" applyAlignment="1">
      <alignment horizontal="distributed" vertical="center"/>
    </xf>
    <xf numFmtId="0" fontId="66" fillId="0" borderId="0" xfId="3" applyFont="1" applyAlignment="1">
      <alignment horizontal="center" vertical="center" shrinkToFit="1"/>
    </xf>
    <xf numFmtId="0" fontId="40" fillId="0" borderId="0" xfId="3" applyFont="1" applyAlignment="1">
      <alignment horizontal="left" vertical="center" indent="1" shrinkToFit="1"/>
    </xf>
    <xf numFmtId="0" fontId="40" fillId="0" borderId="0" xfId="3" applyFont="1" applyAlignment="1">
      <alignment horizontal="center" vertical="center" shrinkToFit="1"/>
    </xf>
    <xf numFmtId="0" fontId="65" fillId="0" borderId="0" xfId="3" applyFont="1" applyAlignment="1">
      <alignment horizontal="right" vertical="center"/>
    </xf>
    <xf numFmtId="0" fontId="17" fillId="0" borderId="0" xfId="0" applyFont="1" applyAlignment="1">
      <alignment horizontal="distributed" vertical="center" indent="15"/>
    </xf>
    <xf numFmtId="0" fontId="16" fillId="0" borderId="0" xfId="0" applyFont="1" applyAlignment="1">
      <alignment horizontal="right" vertical="top" shrinkToFit="1"/>
    </xf>
    <xf numFmtId="0" fontId="16" fillId="0" borderId="0" xfId="0" applyFont="1" applyAlignment="1">
      <alignment horizontal="left" vertical="top" wrapText="1" shrinkToFit="1"/>
    </xf>
    <xf numFmtId="0" fontId="16" fillId="0" borderId="0" xfId="0" applyFont="1" applyAlignment="1">
      <alignment horizontal="left" vertical="top" shrinkToFit="1"/>
    </xf>
    <xf numFmtId="182" fontId="16" fillId="10" borderId="78" xfId="0" applyNumberFormat="1" applyFont="1" applyFill="1" applyBorder="1" applyAlignment="1" applyProtection="1">
      <alignment horizontal="center" vertical="center"/>
      <protection locked="0"/>
    </xf>
    <xf numFmtId="0" fontId="39" fillId="0" borderId="0" xfId="0" quotePrefix="1" applyFont="1" applyAlignment="1">
      <alignment horizontal="right" vertical="center"/>
    </xf>
    <xf numFmtId="0" fontId="39" fillId="0" borderId="0" xfId="0" quotePrefix="1" applyFont="1" applyAlignment="1">
      <alignment horizontal="right" vertical="top"/>
    </xf>
    <xf numFmtId="0" fontId="16" fillId="10" borderId="31" xfId="0" applyFont="1" applyFill="1" applyBorder="1" applyAlignment="1">
      <alignment vertical="center" shrinkToFit="1"/>
    </xf>
    <xf numFmtId="0" fontId="20" fillId="0" borderId="18" xfId="0" applyFont="1" applyBorder="1" applyAlignment="1">
      <alignment horizontal="center" vertical="center"/>
    </xf>
    <xf numFmtId="0" fontId="18" fillId="10" borderId="0" xfId="1" applyFill="1">
      <alignment horizontal="center" vertical="center"/>
    </xf>
    <xf numFmtId="0" fontId="18" fillId="10" borderId="20" xfId="1" applyFill="1" applyBorder="1">
      <alignment horizontal="center" vertical="center"/>
    </xf>
    <xf numFmtId="0" fontId="18" fillId="10" borderId="30" xfId="1" applyFill="1" applyBorder="1">
      <alignment horizontal="center" vertical="center"/>
    </xf>
    <xf numFmtId="49" fontId="18" fillId="10" borderId="30" xfId="0" applyNumberFormat="1" applyFont="1" applyFill="1" applyBorder="1" applyAlignment="1">
      <alignment horizontal="center" vertical="center" shrinkToFit="1"/>
    </xf>
    <xf numFmtId="179" fontId="40" fillId="10" borderId="0" xfId="1" applyNumberFormat="1" applyFont="1" applyFill="1" applyAlignment="1">
      <alignment vertical="center"/>
    </xf>
    <xf numFmtId="179" fontId="36" fillId="10" borderId="0" xfId="1" applyNumberFormat="1" applyFont="1" applyFill="1" applyAlignment="1">
      <alignment horizontal="right" vertical="center"/>
    </xf>
    <xf numFmtId="0" fontId="40" fillId="8" borderId="0" xfId="1" applyFont="1" applyFill="1" applyAlignment="1">
      <alignment horizontal="center" vertical="center" shrinkToFit="1"/>
    </xf>
    <xf numFmtId="179" fontId="36" fillId="10" borderId="0" xfId="1" applyNumberFormat="1" applyFont="1" applyFill="1">
      <alignment horizontal="center" vertical="center"/>
    </xf>
    <xf numFmtId="49" fontId="36" fillId="0" borderId="0" xfId="0" applyNumberFormat="1" applyFont="1" applyAlignment="1">
      <alignment horizontal="left" vertical="center"/>
    </xf>
    <xf numFmtId="49" fontId="36" fillId="0" borderId="0" xfId="0" applyNumberFormat="1" applyFont="1" applyAlignment="1">
      <alignment horizontal="left" vertical="center" wrapText="1"/>
    </xf>
    <xf numFmtId="49" fontId="18" fillId="8" borderId="75" xfId="0" applyNumberFormat="1" applyFont="1" applyFill="1" applyBorder="1" applyAlignment="1">
      <alignment horizontal="center" vertical="center" shrinkToFit="1"/>
    </xf>
    <xf numFmtId="0" fontId="4" fillId="0" borderId="0" xfId="0" applyFont="1" applyAlignment="1">
      <alignment vertical="top"/>
    </xf>
    <xf numFmtId="0" fontId="4" fillId="0" borderId="31" xfId="0" applyFont="1" applyBorder="1" applyAlignment="1">
      <alignment vertical="top"/>
    </xf>
    <xf numFmtId="0" fontId="4" fillId="0" borderId="17" xfId="0" applyFont="1" applyBorder="1" applyAlignment="1">
      <alignment vertical="top"/>
    </xf>
    <xf numFmtId="0" fontId="18" fillId="0" borderId="0" xfId="0" applyFont="1" applyAlignment="1">
      <alignment vertical="center" shrinkToFit="1"/>
    </xf>
    <xf numFmtId="49" fontId="18" fillId="4" borderId="49" xfId="0" applyNumberFormat="1" applyFont="1" applyFill="1" applyBorder="1" applyAlignment="1">
      <alignment horizontal="center" vertical="center" shrinkToFit="1"/>
    </xf>
    <xf numFmtId="49" fontId="18" fillId="4" borderId="50" xfId="0" applyNumberFormat="1" applyFont="1" applyFill="1" applyBorder="1" applyAlignment="1">
      <alignment horizontal="center" vertical="center" shrinkToFit="1"/>
    </xf>
    <xf numFmtId="0" fontId="18" fillId="8" borderId="50" xfId="0" applyFont="1" applyFill="1" applyBorder="1" applyAlignment="1">
      <alignment horizontal="center" vertical="center"/>
    </xf>
    <xf numFmtId="49" fontId="18" fillId="14" borderId="14" xfId="0" applyNumberFormat="1" applyFont="1" applyFill="1" applyBorder="1" applyAlignment="1">
      <alignment horizontal="center" vertical="center" shrinkToFit="1"/>
    </xf>
    <xf numFmtId="0" fontId="18" fillId="12" borderId="0" xfId="1" applyFill="1">
      <alignment horizontal="center" vertical="center"/>
    </xf>
    <xf numFmtId="49" fontId="18" fillId="14" borderId="20" xfId="0" applyNumberFormat="1" applyFont="1" applyFill="1" applyBorder="1" applyAlignment="1">
      <alignment horizontal="center" vertical="center" shrinkToFit="1"/>
    </xf>
    <xf numFmtId="49" fontId="18" fillId="14" borderId="30" xfId="0" applyNumberFormat="1" applyFont="1" applyFill="1" applyBorder="1" applyAlignment="1">
      <alignment horizontal="center" vertical="center" shrinkToFit="1"/>
    </xf>
    <xf numFmtId="49" fontId="18" fillId="14" borderId="21" xfId="0" applyNumberFormat="1" applyFont="1" applyFill="1" applyBorder="1" applyAlignment="1">
      <alignment horizontal="center" vertical="center" shrinkToFit="1"/>
    </xf>
    <xf numFmtId="49" fontId="18" fillId="14" borderId="0" xfId="0" applyNumberFormat="1" applyFont="1" applyFill="1" applyAlignment="1">
      <alignment horizontal="center" vertical="center" shrinkToFit="1"/>
    </xf>
    <xf numFmtId="0" fontId="18" fillId="12" borderId="21" xfId="1" applyFill="1" applyBorder="1">
      <alignment horizontal="center" vertical="center"/>
    </xf>
    <xf numFmtId="0" fontId="23" fillId="12" borderId="18" xfId="0" applyFont="1" applyFill="1" applyBorder="1" applyAlignment="1">
      <alignment horizontal="center" vertical="center" shrinkToFit="1"/>
    </xf>
    <xf numFmtId="0" fontId="36" fillId="0" borderId="24" xfId="0" applyFont="1" applyBorder="1" applyAlignment="1">
      <alignment horizontal="right" vertical="center"/>
    </xf>
    <xf numFmtId="49" fontId="18" fillId="17" borderId="87" xfId="0" applyNumberFormat="1" applyFont="1" applyFill="1" applyBorder="1" applyAlignment="1">
      <alignment horizontal="center" vertical="center" shrinkToFit="1"/>
    </xf>
    <xf numFmtId="49" fontId="18" fillId="17" borderId="88" xfId="0" applyNumberFormat="1" applyFont="1" applyFill="1" applyBorder="1" applyAlignment="1">
      <alignment horizontal="center" vertical="center" shrinkToFit="1"/>
    </xf>
    <xf numFmtId="49" fontId="18" fillId="17" borderId="89" xfId="0" applyNumberFormat="1" applyFont="1" applyFill="1" applyBorder="1" applyAlignment="1">
      <alignment horizontal="center" vertical="center" shrinkToFit="1"/>
    </xf>
    <xf numFmtId="49" fontId="18" fillId="17" borderId="90" xfId="0" applyNumberFormat="1" applyFont="1" applyFill="1" applyBorder="1" applyAlignment="1">
      <alignment horizontal="center" vertical="center" shrinkToFit="1"/>
    </xf>
    <xf numFmtId="0" fontId="0" fillId="0" borderId="24" xfId="0" applyBorder="1" applyAlignment="1">
      <alignment horizontal="left" vertical="center"/>
    </xf>
    <xf numFmtId="0" fontId="0" fillId="0" borderId="24" xfId="0" applyBorder="1" applyAlignment="1">
      <alignment horizontal="center" vertical="center"/>
    </xf>
    <xf numFmtId="0" fontId="36" fillId="0" borderId="21" xfId="0" applyFont="1" applyBorder="1" applyAlignment="1">
      <alignment horizontal="center" vertical="center"/>
    </xf>
    <xf numFmtId="0" fontId="10" fillId="0" borderId="17" xfId="0" applyFont="1" applyBorder="1">
      <alignment vertical="center"/>
    </xf>
    <xf numFmtId="38" fontId="36" fillId="0" borderId="0" xfId="4" applyFont="1" applyBorder="1" applyAlignment="1">
      <alignment vertical="center"/>
    </xf>
    <xf numFmtId="38" fontId="36" fillId="0" borderId="0" xfId="4" applyFont="1" applyBorder="1" applyAlignment="1">
      <alignment horizontal="distributed" vertical="center"/>
    </xf>
    <xf numFmtId="38" fontId="36" fillId="0" borderId="0" xfId="4" applyFont="1" applyBorder="1" applyAlignment="1">
      <alignment horizontal="center" vertical="center"/>
    </xf>
    <xf numFmtId="38" fontId="36" fillId="0" borderId="0" xfId="4" applyFont="1" applyBorder="1" applyAlignment="1">
      <alignment vertical="center" wrapText="1"/>
    </xf>
    <xf numFmtId="38" fontId="36" fillId="0" borderId="0" xfId="4" applyFont="1" applyBorder="1" applyAlignment="1">
      <alignment horizontal="distributed" vertical="center" wrapText="1"/>
    </xf>
    <xf numFmtId="0" fontId="36" fillId="0" borderId="0" xfId="0" applyFont="1" applyAlignment="1">
      <alignment vertical="top" wrapText="1"/>
    </xf>
    <xf numFmtId="0" fontId="18" fillId="0" borderId="21" xfId="1" applyBorder="1" applyAlignment="1">
      <alignment horizontal="center" vertical="center" shrinkToFit="1"/>
    </xf>
    <xf numFmtId="0" fontId="40" fillId="0" borderId="21" xfId="0" applyFont="1" applyBorder="1" applyAlignment="1">
      <alignment horizontal="left" vertical="center" wrapText="1" shrinkToFit="1"/>
    </xf>
    <xf numFmtId="0" fontId="40" fillId="0" borderId="0" xfId="0" applyFont="1" applyAlignment="1">
      <alignment horizontal="left" vertical="center" shrinkToFit="1"/>
    </xf>
    <xf numFmtId="0" fontId="39" fillId="9" borderId="17" xfId="1" applyFont="1" applyFill="1" applyBorder="1" applyAlignment="1">
      <alignment vertical="center" wrapText="1" shrinkToFit="1"/>
    </xf>
    <xf numFmtId="0" fontId="39" fillId="9" borderId="17" xfId="1" applyFont="1" applyFill="1" applyBorder="1" applyAlignment="1">
      <alignment horizontal="left" vertical="center"/>
    </xf>
    <xf numFmtId="0" fontId="39" fillId="9" borderId="17" xfId="1" applyFont="1" applyFill="1" applyBorder="1" applyAlignment="1">
      <alignment horizontal="center" vertical="center" wrapText="1" shrinkToFit="1"/>
    </xf>
    <xf numFmtId="49" fontId="40" fillId="9" borderId="17" xfId="1" applyNumberFormat="1" applyFont="1" applyFill="1" applyBorder="1" applyAlignment="1">
      <alignment horizontal="center" vertical="center" wrapText="1" shrinkToFit="1"/>
    </xf>
    <xf numFmtId="0" fontId="40" fillId="0" borderId="16" xfId="1" applyFont="1" applyBorder="1" applyAlignment="1">
      <alignment vertical="center" wrapText="1" shrinkToFit="1"/>
    </xf>
    <xf numFmtId="0" fontId="40" fillId="0" borderId="17" xfId="1" applyFont="1" applyBorder="1" applyAlignment="1">
      <alignment vertical="center" wrapText="1" shrinkToFit="1"/>
    </xf>
    <xf numFmtId="0" fontId="39" fillId="0" borderId="17" xfId="1" applyFont="1" applyBorder="1" applyAlignment="1">
      <alignment vertical="center" wrapText="1" shrinkToFit="1"/>
    </xf>
    <xf numFmtId="176" fontId="43" fillId="17" borderId="22" xfId="0" applyNumberFormat="1" applyFont="1" applyFill="1" applyBorder="1" applyAlignment="1">
      <alignment horizontal="center" vertical="center" shrinkToFit="1"/>
    </xf>
    <xf numFmtId="176" fontId="43" fillId="17" borderId="5" xfId="0" applyNumberFormat="1" applyFont="1" applyFill="1" applyBorder="1" applyAlignment="1">
      <alignment horizontal="center" vertical="center" shrinkToFit="1"/>
    </xf>
    <xf numFmtId="0" fontId="18" fillId="8" borderId="67" xfId="0" applyFont="1" applyFill="1" applyBorder="1">
      <alignment vertical="center"/>
    </xf>
    <xf numFmtId="0" fontId="18" fillId="8" borderId="77" xfId="0" applyFont="1" applyFill="1" applyBorder="1" applyAlignment="1">
      <alignment horizontal="center" vertical="center"/>
    </xf>
    <xf numFmtId="0" fontId="36" fillId="8" borderId="0" xfId="0" applyFont="1" applyFill="1">
      <alignment vertical="center"/>
    </xf>
    <xf numFmtId="0" fontId="40" fillId="10" borderId="0" xfId="1" applyFont="1" applyFill="1" applyAlignment="1">
      <alignment vertical="center" shrinkToFit="1"/>
    </xf>
    <xf numFmtId="0" fontId="43" fillId="8" borderId="0" xfId="1" applyFont="1" applyFill="1" applyAlignment="1">
      <alignment horizontal="left" vertical="center" shrinkToFit="1"/>
    </xf>
    <xf numFmtId="0" fontId="0" fillId="0" borderId="24" xfId="0" applyBorder="1" applyAlignment="1">
      <alignment horizontal="left" vertical="center"/>
    </xf>
    <xf numFmtId="0" fontId="0" fillId="0" borderId="24"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center"/>
    </xf>
    <xf numFmtId="0" fontId="0" fillId="0" borderId="25" xfId="0" applyBorder="1" applyAlignment="1">
      <alignment horizontal="center" vertical="center"/>
    </xf>
    <xf numFmtId="0" fontId="0" fillId="0" borderId="19" xfId="0" applyBorder="1" applyAlignment="1">
      <alignment horizontal="center" vertical="center"/>
    </xf>
    <xf numFmtId="0" fontId="0" fillId="0" borderId="26" xfId="0" applyBorder="1" applyAlignment="1">
      <alignment horizontal="center" vertical="center"/>
    </xf>
    <xf numFmtId="0" fontId="0" fillId="7" borderId="27" xfId="0" applyFill="1" applyBorder="1" applyAlignment="1">
      <alignment horizontal="center" vertical="center"/>
    </xf>
    <xf numFmtId="0" fontId="0" fillId="7" borderId="4" xfId="0" applyFill="1" applyBorder="1" applyAlignment="1">
      <alignment horizontal="center" vertical="center"/>
    </xf>
    <xf numFmtId="0" fontId="0" fillId="7" borderId="29" xfId="0" applyFill="1"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23" xfId="0" applyBorder="1" applyAlignment="1">
      <alignment horizontal="center" vertical="center"/>
    </xf>
    <xf numFmtId="0" fontId="0" fillId="0" borderId="6" xfId="0" applyBorder="1" applyAlignment="1">
      <alignment horizontal="center" vertical="center"/>
    </xf>
    <xf numFmtId="0" fontId="0" fillId="0" borderId="30" xfId="0" applyBorder="1" applyAlignment="1">
      <alignment horizontal="left" vertical="top"/>
    </xf>
    <xf numFmtId="0" fontId="0" fillId="0" borderId="16" xfId="0" applyBorder="1" applyAlignment="1">
      <alignment horizontal="left" vertical="top"/>
    </xf>
    <xf numFmtId="0" fontId="4" fillId="0" borderId="17" xfId="0" applyFont="1" applyBorder="1" applyAlignment="1">
      <alignment horizontal="center" vertical="top" shrinkToFit="1"/>
    </xf>
    <xf numFmtId="0" fontId="4" fillId="0" borderId="32" xfId="0" applyFont="1" applyBorder="1" applyAlignment="1">
      <alignment horizontal="center" vertical="top" shrinkToFit="1"/>
    </xf>
    <xf numFmtId="0" fontId="8" fillId="0" borderId="16" xfId="0" applyFont="1" applyBorder="1" applyAlignment="1">
      <alignment horizontal="left" vertical="center" shrinkToFit="1"/>
    </xf>
    <xf numFmtId="0" fontId="8" fillId="0" borderId="17" xfId="0" applyFont="1" applyBorder="1" applyAlignment="1">
      <alignment horizontal="left" vertical="center" shrinkToFit="1"/>
    </xf>
    <xf numFmtId="0" fontId="8" fillId="0" borderId="32" xfId="0" applyFont="1" applyBorder="1" applyAlignment="1">
      <alignment horizontal="left" vertical="center" shrinkToFit="1"/>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2" fillId="0" borderId="0" xfId="0" applyFont="1" applyAlignment="1">
      <alignment horizontal="center" vertical="center"/>
    </xf>
    <xf numFmtId="0" fontId="4" fillId="0" borderId="2" xfId="0" applyFont="1" applyBorder="1" applyAlignment="1">
      <alignment horizontal="center" vertical="center"/>
    </xf>
    <xf numFmtId="0" fontId="0" fillId="2" borderId="4" xfId="0" applyFill="1" applyBorder="1" applyAlignment="1">
      <alignment horizontal="center" vertical="center"/>
    </xf>
    <xf numFmtId="0" fontId="0" fillId="2" borderId="11" xfId="0" applyFill="1" applyBorder="1" applyAlignment="1">
      <alignment horizontal="center" vertical="center"/>
    </xf>
    <xf numFmtId="0" fontId="0" fillId="5" borderId="11" xfId="0" applyFill="1" applyBorder="1" applyAlignment="1">
      <alignment horizontal="center" vertical="center"/>
    </xf>
    <xf numFmtId="0" fontId="0" fillId="0" borderId="20" xfId="0" applyBorder="1" applyAlignment="1">
      <alignment horizontal="left" vertical="top"/>
    </xf>
    <xf numFmtId="0" fontId="0" fillId="0" borderId="21" xfId="0" applyBorder="1" applyAlignment="1">
      <alignment horizontal="left" vertical="center"/>
    </xf>
    <xf numFmtId="0" fontId="4" fillId="0" borderId="24" xfId="0" applyFont="1" applyBorder="1" applyAlignment="1">
      <alignment horizontal="center" vertical="center"/>
    </xf>
    <xf numFmtId="0" fontId="0" fillId="0" borderId="21" xfId="0" applyBorder="1"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20" xfId="0" applyBorder="1" applyAlignment="1">
      <alignment horizontal="left" vertical="center"/>
    </xf>
    <xf numFmtId="0" fontId="0" fillId="0" borderId="30" xfId="0" applyBorder="1" applyAlignment="1">
      <alignment horizontal="left" vertical="center"/>
    </xf>
    <xf numFmtId="0" fontId="0" fillId="0" borderId="16" xfId="0" applyBorder="1" applyAlignment="1">
      <alignment horizontal="left" vertical="center"/>
    </xf>
    <xf numFmtId="0" fontId="0" fillId="0" borderId="39" xfId="0" applyBorder="1" applyAlignment="1">
      <alignment horizontal="center" vertical="center"/>
    </xf>
    <xf numFmtId="0" fontId="0" fillId="0" borderId="40" xfId="0" applyBorder="1" applyAlignment="1">
      <alignment horizontal="center" vertical="center"/>
    </xf>
    <xf numFmtId="0" fontId="16" fillId="0" borderId="0" xfId="0" applyFont="1" applyAlignment="1">
      <alignment horizontal="left" vertical="center"/>
    </xf>
    <xf numFmtId="0" fontId="16" fillId="0" borderId="0" xfId="0" applyFont="1" applyAlignment="1">
      <alignment horizontal="distributed" vertical="center"/>
    </xf>
    <xf numFmtId="0" fontId="18" fillId="9" borderId="0" xfId="0" applyFont="1" applyFill="1" applyAlignment="1">
      <alignment horizontal="left" vertical="center" shrinkToFit="1"/>
    </xf>
    <xf numFmtId="0" fontId="15" fillId="0" borderId="0" xfId="0" applyFont="1">
      <alignment vertical="center"/>
    </xf>
    <xf numFmtId="0" fontId="15" fillId="0" borderId="0" xfId="0" applyFont="1" applyAlignment="1">
      <alignment horizontal="distributed" vertical="center"/>
    </xf>
    <xf numFmtId="0" fontId="16" fillId="0" borderId="17" xfId="0" applyFont="1" applyBorder="1" applyAlignment="1">
      <alignment horizontal="right" vertical="center"/>
    </xf>
    <xf numFmtId="0" fontId="17" fillId="0" borderId="0" xfId="0" applyFont="1" applyAlignment="1">
      <alignment horizontal="center" vertical="center"/>
    </xf>
    <xf numFmtId="0" fontId="16" fillId="0" borderId="0" xfId="0" applyFont="1" applyAlignment="1">
      <alignment horizontal="center" vertical="center"/>
    </xf>
    <xf numFmtId="0" fontId="16" fillId="10" borderId="0" xfId="1" applyFont="1" applyFill="1">
      <alignment horizontal="center" vertical="center"/>
    </xf>
    <xf numFmtId="0" fontId="16" fillId="0" borderId="17" xfId="0" applyFont="1" applyBorder="1" applyAlignment="1">
      <alignment horizontal="center" vertical="center"/>
    </xf>
    <xf numFmtId="0" fontId="18" fillId="8" borderId="0" xfId="0" applyFont="1" applyFill="1" applyAlignment="1">
      <alignment horizontal="left" vertical="center" shrinkToFit="1"/>
    </xf>
    <xf numFmtId="0" fontId="18" fillId="9" borderId="0" xfId="0" applyFont="1" applyFill="1" applyAlignment="1">
      <alignment horizontal="center" vertical="center" shrinkToFit="1"/>
    </xf>
    <xf numFmtId="49" fontId="18" fillId="8" borderId="0" xfId="1" applyNumberFormat="1" applyFill="1" applyAlignment="1">
      <alignment horizontal="center" vertical="center" shrinkToFit="1"/>
    </xf>
    <xf numFmtId="0" fontId="20" fillId="0" borderId="0" xfId="0" applyFont="1" applyAlignment="1">
      <alignment horizontal="center"/>
    </xf>
    <xf numFmtId="0" fontId="16" fillId="0" borderId="20" xfId="0" applyFont="1" applyBorder="1" applyAlignment="1">
      <alignment horizontal="distributed" vertical="center"/>
    </xf>
    <xf numFmtId="0" fontId="16" fillId="0" borderId="21" xfId="0" applyFont="1" applyBorder="1" applyAlignment="1">
      <alignment horizontal="distributed" vertical="center"/>
    </xf>
    <xf numFmtId="0" fontId="16" fillId="0" borderId="52" xfId="0" applyFont="1" applyBorder="1" applyAlignment="1">
      <alignment horizontal="distributed" vertical="center"/>
    </xf>
    <xf numFmtId="0" fontId="16" fillId="0" borderId="30" xfId="0" applyFont="1" applyBorder="1" applyAlignment="1">
      <alignment horizontal="distributed" vertical="center"/>
    </xf>
    <xf numFmtId="0" fontId="16" fillId="0" borderId="53" xfId="0" applyFont="1" applyBorder="1" applyAlignment="1">
      <alignment horizontal="distributed" vertical="center"/>
    </xf>
    <xf numFmtId="49" fontId="16" fillId="0" borderId="21" xfId="0" applyNumberFormat="1" applyFont="1" applyBorder="1" applyAlignment="1">
      <alignment horizontal="center" vertical="center"/>
    </xf>
    <xf numFmtId="49" fontId="16" fillId="0" borderId="0" xfId="0" applyNumberFormat="1" applyFont="1" applyAlignment="1">
      <alignment horizontal="center" vertical="center"/>
    </xf>
    <xf numFmtId="0" fontId="16" fillId="0" borderId="21" xfId="0" applyFont="1" applyBorder="1" applyAlignment="1">
      <alignment horizontal="center" vertical="center"/>
    </xf>
    <xf numFmtId="0" fontId="16" fillId="0" borderId="54" xfId="0" applyFont="1" applyBorder="1" applyAlignment="1">
      <alignment horizontal="center" vertical="center"/>
    </xf>
    <xf numFmtId="0" fontId="20" fillId="0" borderId="0" xfId="0" applyFont="1" applyAlignment="1">
      <alignment horizontal="center" vertical="top"/>
    </xf>
    <xf numFmtId="0" fontId="16" fillId="0" borderId="0" xfId="0" applyFont="1" applyAlignment="1">
      <alignment horizontal="right" vertical="center"/>
    </xf>
    <xf numFmtId="0" fontId="16" fillId="0" borderId="76" xfId="0" applyFont="1" applyBorder="1" applyAlignment="1">
      <alignment horizontal="distributed" vertical="center"/>
    </xf>
    <xf numFmtId="0" fontId="16" fillId="0" borderId="56" xfId="0" applyFont="1" applyBorder="1" applyAlignment="1">
      <alignment horizontal="distributed" vertical="center"/>
    </xf>
    <xf numFmtId="0" fontId="16" fillId="0" borderId="57" xfId="0" applyFont="1" applyBorder="1" applyAlignment="1">
      <alignment horizontal="distributed" vertical="center"/>
    </xf>
    <xf numFmtId="0" fontId="16" fillId="0" borderId="58" xfId="0" applyFont="1" applyBorder="1" applyAlignment="1">
      <alignment horizontal="distributed" vertical="center"/>
    </xf>
    <xf numFmtId="0" fontId="16" fillId="0" borderId="59" xfId="0" applyFont="1" applyBorder="1" applyAlignment="1">
      <alignment horizontal="left" vertical="center"/>
    </xf>
    <xf numFmtId="0" fontId="16" fillId="0" borderId="57" xfId="0" applyFont="1" applyBorder="1" applyAlignment="1">
      <alignment horizontal="left" vertical="center"/>
    </xf>
    <xf numFmtId="0" fontId="16" fillId="0" borderId="16" xfId="0" applyFont="1" applyBorder="1" applyAlignment="1">
      <alignment horizontal="distributed" vertical="center"/>
    </xf>
    <xf numFmtId="0" fontId="16" fillId="0" borderId="17" xfId="0" applyFont="1" applyBorder="1" applyAlignment="1">
      <alignment horizontal="distributed" vertical="center"/>
    </xf>
    <xf numFmtId="0" fontId="16" fillId="0" borderId="62" xfId="0" applyFont="1" applyBorder="1" applyAlignment="1">
      <alignment horizontal="distributed" vertical="center"/>
    </xf>
    <xf numFmtId="0" fontId="16" fillId="0" borderId="60" xfId="0" applyFont="1" applyBorder="1" applyAlignment="1">
      <alignment horizontal="left" vertical="center"/>
    </xf>
    <xf numFmtId="0" fontId="16" fillId="0" borderId="61" xfId="0" applyFont="1" applyBorder="1" applyAlignment="1">
      <alignment horizontal="left" vertical="center"/>
    </xf>
    <xf numFmtId="0" fontId="16" fillId="0" borderId="63" xfId="0" applyFont="1" applyBorder="1" applyAlignment="1">
      <alignment horizontal="left" vertical="center"/>
    </xf>
    <xf numFmtId="0" fontId="16" fillId="0" borderId="17" xfId="0" applyFont="1" applyBorder="1" applyAlignment="1">
      <alignment horizontal="left" vertical="center"/>
    </xf>
    <xf numFmtId="0" fontId="16" fillId="0" borderId="64" xfId="0" applyFont="1" applyBorder="1" applyAlignment="1">
      <alignment horizontal="distributed" vertical="center"/>
    </xf>
    <xf numFmtId="0" fontId="16" fillId="0" borderId="65" xfId="0" applyFont="1" applyBorder="1" applyAlignment="1">
      <alignment horizontal="distributed" vertical="center"/>
    </xf>
    <xf numFmtId="0" fontId="16" fillId="0" borderId="66" xfId="0" applyFont="1" applyBorder="1" applyAlignment="1">
      <alignment horizontal="distributed" vertical="center"/>
    </xf>
    <xf numFmtId="0" fontId="16" fillId="0" borderId="70" xfId="0" applyFont="1" applyBorder="1" applyAlignment="1">
      <alignment horizontal="distributed" vertical="center"/>
    </xf>
    <xf numFmtId="0" fontId="16" fillId="0" borderId="42" xfId="0" applyFont="1" applyBorder="1" applyAlignment="1">
      <alignment horizontal="distributed" vertical="center"/>
    </xf>
    <xf numFmtId="0" fontId="16" fillId="0" borderId="71" xfId="0" applyFont="1" applyBorder="1" applyAlignment="1">
      <alignment horizontal="distributed" vertical="center"/>
    </xf>
    <xf numFmtId="49" fontId="16" fillId="0" borderId="75" xfId="0" applyNumberFormat="1" applyFont="1" applyBorder="1" applyAlignment="1">
      <alignment horizontal="center" vertical="center"/>
    </xf>
    <xf numFmtId="49" fontId="16" fillId="0" borderId="76" xfId="0" applyNumberFormat="1" applyFont="1" applyBorder="1" applyAlignment="1">
      <alignment horizontal="center" vertical="center"/>
    </xf>
    <xf numFmtId="49" fontId="16" fillId="0" borderId="77" xfId="0" applyNumberFormat="1" applyFont="1" applyBorder="1" applyAlignment="1">
      <alignment horizontal="center" vertical="center"/>
    </xf>
    <xf numFmtId="0" fontId="21" fillId="0" borderId="78" xfId="0" applyFont="1" applyBorder="1" applyAlignment="1">
      <alignment horizontal="center" vertical="center" textRotation="255"/>
    </xf>
    <xf numFmtId="0" fontId="21" fillId="0" borderId="81" xfId="0" applyFont="1" applyBorder="1" applyAlignment="1">
      <alignment horizontal="center" vertical="center" textRotation="255"/>
    </xf>
    <xf numFmtId="0" fontId="21" fillId="0" borderId="82" xfId="0" applyFont="1" applyBorder="1" applyAlignment="1">
      <alignment horizontal="center" vertical="center" textRotation="255"/>
    </xf>
    <xf numFmtId="0" fontId="18" fillId="8" borderId="79" xfId="0" applyFont="1" applyFill="1" applyBorder="1" applyAlignment="1">
      <alignment horizontal="center" vertical="center" shrinkToFit="1"/>
    </xf>
    <xf numFmtId="0" fontId="18" fillId="8" borderId="17" xfId="0" applyFont="1" applyFill="1" applyBorder="1" applyAlignment="1">
      <alignment horizontal="center" vertical="center" shrinkToFit="1"/>
    </xf>
    <xf numFmtId="0" fontId="16" fillId="0" borderId="17" xfId="0" applyFont="1" applyBorder="1" applyAlignment="1">
      <alignment horizontal="center" vertical="center" shrinkToFit="1"/>
    </xf>
    <xf numFmtId="0" fontId="18" fillId="9" borderId="12" xfId="0" applyFont="1" applyFill="1" applyBorder="1" applyAlignment="1">
      <alignment horizontal="center" vertical="center" shrinkToFit="1"/>
    </xf>
    <xf numFmtId="0" fontId="18" fillId="9" borderId="24" xfId="0" applyFont="1" applyFill="1" applyBorder="1" applyAlignment="1">
      <alignment horizontal="center" vertical="center" shrinkToFit="1"/>
    </xf>
    <xf numFmtId="0" fontId="18" fillId="8" borderId="12" xfId="0" applyFont="1" applyFill="1" applyBorder="1" applyAlignment="1">
      <alignment horizontal="center" vertical="center" shrinkToFit="1"/>
    </xf>
    <xf numFmtId="0" fontId="18" fillId="8" borderId="24" xfId="0" applyFont="1" applyFill="1" applyBorder="1" applyAlignment="1">
      <alignment horizontal="center" vertical="center" shrinkToFit="1"/>
    </xf>
    <xf numFmtId="179" fontId="16" fillId="12" borderId="17" xfId="0" applyNumberFormat="1" applyFont="1" applyFill="1" applyBorder="1" applyAlignment="1">
      <alignment horizontal="distributed" vertical="center" shrinkToFit="1"/>
    </xf>
    <xf numFmtId="49" fontId="43" fillId="8" borderId="75" xfId="0" applyNumberFormat="1" applyFont="1" applyFill="1" applyBorder="1" applyAlignment="1">
      <alignment horizontal="center" vertical="center" shrinkToFit="1"/>
    </xf>
    <xf numFmtId="49" fontId="43" fillId="8" borderId="77" xfId="0" applyNumberFormat="1" applyFont="1" applyFill="1" applyBorder="1" applyAlignment="1">
      <alignment horizontal="center" vertical="center" shrinkToFit="1"/>
    </xf>
    <xf numFmtId="49" fontId="18" fillId="8" borderId="0" xfId="0" applyNumberFormat="1" applyFont="1" applyFill="1" applyAlignment="1">
      <alignment horizontal="center" vertical="center" shrinkToFit="1"/>
    </xf>
    <xf numFmtId="0" fontId="16" fillId="0" borderId="0" xfId="0" applyFont="1" applyAlignment="1">
      <alignment horizontal="left" vertical="center" shrinkToFit="1"/>
    </xf>
    <xf numFmtId="49" fontId="16" fillId="0" borderId="76" xfId="0" applyNumberFormat="1" applyFont="1" applyBorder="1" applyAlignment="1">
      <alignment horizontal="distributed" vertical="center"/>
    </xf>
    <xf numFmtId="49" fontId="16" fillId="0" borderId="42" xfId="0" applyNumberFormat="1" applyFont="1" applyBorder="1" applyAlignment="1">
      <alignment horizontal="center" vertical="center" shrinkToFit="1"/>
    </xf>
    <xf numFmtId="49" fontId="16" fillId="0" borderId="65" xfId="0" applyNumberFormat="1" applyFont="1" applyBorder="1" applyAlignment="1">
      <alignment horizontal="distributed" vertical="center"/>
    </xf>
    <xf numFmtId="49" fontId="16" fillId="0" borderId="42" xfId="0" applyNumberFormat="1" applyFont="1" applyBorder="1" applyAlignment="1">
      <alignment horizontal="distributed" vertical="center"/>
    </xf>
    <xf numFmtId="49" fontId="16" fillId="0" borderId="42" xfId="0" applyNumberFormat="1" applyFont="1" applyBorder="1" applyAlignment="1">
      <alignment horizontal="center" vertical="center"/>
    </xf>
    <xf numFmtId="49" fontId="31" fillId="9" borderId="42" xfId="0" applyNumberFormat="1" applyFont="1" applyFill="1" applyBorder="1" applyAlignment="1">
      <alignment horizontal="center" vertical="center" shrinkToFit="1"/>
    </xf>
    <xf numFmtId="49" fontId="16" fillId="0" borderId="75" xfId="0" applyNumberFormat="1" applyFont="1" applyBorder="1" applyAlignment="1">
      <alignment horizontal="distributed" vertical="center" shrinkToFit="1"/>
    </xf>
    <xf numFmtId="49" fontId="16" fillId="0" borderId="76" xfId="0" applyNumberFormat="1" applyFont="1" applyBorder="1" applyAlignment="1">
      <alignment horizontal="distributed" vertical="center" shrinkToFit="1"/>
    </xf>
    <xf numFmtId="49" fontId="16" fillId="0" borderId="77" xfId="0" applyNumberFormat="1" applyFont="1" applyBorder="1" applyAlignment="1">
      <alignment horizontal="distributed" vertical="center" shrinkToFit="1"/>
    </xf>
    <xf numFmtId="49" fontId="31" fillId="9" borderId="75" xfId="0" applyNumberFormat="1" applyFont="1" applyFill="1" applyBorder="1" applyAlignment="1">
      <alignment horizontal="center" vertical="center" shrinkToFit="1"/>
    </xf>
    <xf numFmtId="49" fontId="31" fillId="9" borderId="76" xfId="0" applyNumberFormat="1" applyFont="1" applyFill="1" applyBorder="1" applyAlignment="1">
      <alignment horizontal="center" vertical="center" shrinkToFit="1"/>
    </xf>
    <xf numFmtId="49" fontId="16" fillId="0" borderId="17" xfId="0" applyNumberFormat="1" applyFont="1" applyBorder="1" applyAlignment="1">
      <alignment horizontal="center" vertical="center"/>
    </xf>
    <xf numFmtId="49" fontId="16" fillId="0" borderId="0" xfId="0" applyNumberFormat="1" applyFont="1" applyAlignment="1">
      <alignment horizontal="left" vertical="center"/>
    </xf>
    <xf numFmtId="49" fontId="16" fillId="10" borderId="76" xfId="0" applyNumberFormat="1" applyFont="1" applyFill="1" applyBorder="1" applyAlignment="1">
      <alignment horizontal="distributed" vertical="center"/>
    </xf>
    <xf numFmtId="49" fontId="16" fillId="10" borderId="0" xfId="0" applyNumberFormat="1" applyFont="1" applyFill="1" applyAlignment="1">
      <alignment horizontal="center" vertical="center"/>
    </xf>
    <xf numFmtId="0" fontId="53" fillId="10" borderId="75" xfId="0" applyFont="1" applyFill="1" applyBorder="1" applyProtection="1">
      <alignment vertical="center"/>
      <protection locked="0"/>
    </xf>
    <xf numFmtId="0" fontId="53" fillId="10" borderId="76" xfId="0" applyFont="1" applyFill="1" applyBorder="1" applyProtection="1">
      <alignment vertical="center"/>
      <protection locked="0"/>
    </xf>
    <xf numFmtId="0" fontId="53" fillId="10" borderId="77" xfId="0" applyFont="1" applyFill="1" applyBorder="1" applyProtection="1">
      <alignment vertical="center"/>
      <protection locked="0"/>
    </xf>
    <xf numFmtId="0" fontId="16" fillId="10" borderId="75" xfId="0" applyFont="1" applyFill="1" applyBorder="1" applyAlignment="1" applyProtection="1">
      <alignment horizontal="center" vertical="center"/>
      <protection locked="0"/>
    </xf>
    <xf numFmtId="0" fontId="16" fillId="10" borderId="77" xfId="0" applyFont="1" applyFill="1" applyBorder="1" applyAlignment="1" applyProtection="1">
      <alignment horizontal="center" vertical="center"/>
      <protection locked="0"/>
    </xf>
    <xf numFmtId="0" fontId="53" fillId="10" borderId="75" xfId="0" applyFont="1" applyFill="1" applyBorder="1" applyAlignment="1" applyProtection="1">
      <alignment horizontal="left" vertical="center"/>
      <protection locked="0"/>
    </xf>
    <xf numFmtId="0" fontId="53" fillId="10" borderId="77" xfId="0" applyFont="1" applyFill="1" applyBorder="1" applyAlignment="1" applyProtection="1">
      <alignment horizontal="left" vertical="center"/>
      <protection locked="0"/>
    </xf>
    <xf numFmtId="49" fontId="53" fillId="10" borderId="75" xfId="0" applyNumberFormat="1" applyFont="1" applyFill="1" applyBorder="1" applyAlignment="1" applyProtection="1">
      <alignment horizontal="center" vertical="center"/>
      <protection locked="0"/>
    </xf>
    <xf numFmtId="49" fontId="53" fillId="10" borderId="76" xfId="0" applyNumberFormat="1" applyFont="1" applyFill="1" applyBorder="1" applyAlignment="1" applyProtection="1">
      <alignment horizontal="center" vertical="center"/>
      <protection locked="0"/>
    </xf>
    <xf numFmtId="49" fontId="53" fillId="10" borderId="77" xfId="0" applyNumberFormat="1" applyFont="1" applyFill="1" applyBorder="1" applyAlignment="1" applyProtection="1">
      <alignment horizontal="center" vertical="center"/>
      <protection locked="0"/>
    </xf>
    <xf numFmtId="49" fontId="56" fillId="10" borderId="65" xfId="0" applyNumberFormat="1" applyFont="1" applyFill="1" applyBorder="1" applyAlignment="1">
      <alignment horizontal="right" vertical="center"/>
    </xf>
    <xf numFmtId="49" fontId="16" fillId="10" borderId="75" xfId="0" applyNumberFormat="1" applyFont="1" applyFill="1" applyBorder="1" applyAlignment="1" applyProtection="1">
      <alignment horizontal="center" vertical="center"/>
      <protection locked="0"/>
    </xf>
    <xf numFmtId="49" fontId="16" fillId="10" borderId="76" xfId="0" applyNumberFormat="1" applyFont="1" applyFill="1" applyBorder="1" applyAlignment="1" applyProtection="1">
      <alignment horizontal="center" vertical="center"/>
      <protection locked="0"/>
    </xf>
    <xf numFmtId="49" fontId="16" fillId="10" borderId="77" xfId="0" applyNumberFormat="1" applyFont="1" applyFill="1" applyBorder="1" applyAlignment="1" applyProtection="1">
      <alignment horizontal="center" vertical="center"/>
      <protection locked="0"/>
    </xf>
    <xf numFmtId="49" fontId="16" fillId="10" borderId="75" xfId="0" applyNumberFormat="1" applyFont="1" applyFill="1" applyBorder="1" applyAlignment="1">
      <alignment horizontal="distributed" vertical="center"/>
    </xf>
    <xf numFmtId="49" fontId="16" fillId="10" borderId="77" xfId="0" applyNumberFormat="1" applyFont="1" applyFill="1" applyBorder="1" applyAlignment="1">
      <alignment horizontal="distributed" vertical="center"/>
    </xf>
    <xf numFmtId="181" fontId="53" fillId="10" borderId="70" xfId="0" applyNumberFormat="1" applyFont="1" applyFill="1" applyBorder="1" applyAlignment="1" applyProtection="1">
      <alignment horizontal="center" vertical="center"/>
      <protection locked="0"/>
    </xf>
    <xf numFmtId="181" fontId="53" fillId="10" borderId="42" xfId="0" applyNumberFormat="1" applyFont="1" applyFill="1" applyBorder="1" applyAlignment="1" applyProtection="1">
      <alignment horizontal="center" vertical="center"/>
      <protection locked="0"/>
    </xf>
    <xf numFmtId="181" fontId="53" fillId="10" borderId="71" xfId="0" applyNumberFormat="1" applyFont="1" applyFill="1" applyBorder="1" applyAlignment="1" applyProtection="1">
      <alignment horizontal="center" vertical="center"/>
      <protection locked="0"/>
    </xf>
    <xf numFmtId="49" fontId="53" fillId="10" borderId="64" xfId="0" applyNumberFormat="1" applyFont="1" applyFill="1" applyBorder="1" applyAlignment="1" applyProtection="1">
      <alignment horizontal="center" vertical="center"/>
      <protection locked="0"/>
    </xf>
    <xf numFmtId="49" fontId="53" fillId="10" borderId="65" xfId="0" applyNumberFormat="1" applyFont="1" applyFill="1" applyBorder="1" applyAlignment="1" applyProtection="1">
      <alignment horizontal="center" vertical="center"/>
      <protection locked="0"/>
    </xf>
    <xf numFmtId="49" fontId="53" fillId="10" borderId="66" xfId="0" applyNumberFormat="1" applyFont="1" applyFill="1" applyBorder="1" applyAlignment="1" applyProtection="1">
      <alignment horizontal="center" vertical="center"/>
      <protection locked="0"/>
    </xf>
    <xf numFmtId="0" fontId="53" fillId="10" borderId="75" xfId="0" applyFont="1" applyFill="1" applyBorder="1" applyAlignment="1" applyProtection="1">
      <alignment horizontal="center" vertical="center"/>
      <protection locked="0"/>
    </xf>
    <xf numFmtId="0" fontId="53" fillId="10" borderId="77" xfId="0" applyFont="1" applyFill="1" applyBorder="1" applyAlignment="1" applyProtection="1">
      <alignment horizontal="center" vertical="center"/>
      <protection locked="0"/>
    </xf>
    <xf numFmtId="49" fontId="16" fillId="10" borderId="64" xfId="0" applyNumberFormat="1" applyFont="1" applyFill="1" applyBorder="1" applyAlignment="1">
      <alignment horizontal="center" vertical="center"/>
    </xf>
    <xf numFmtId="49" fontId="16" fillId="10" borderId="70" xfId="0" applyNumberFormat="1" applyFont="1" applyFill="1" applyBorder="1" applyAlignment="1">
      <alignment horizontal="center" vertical="center"/>
    </xf>
    <xf numFmtId="49" fontId="16" fillId="10" borderId="65" xfId="0" applyNumberFormat="1" applyFont="1" applyFill="1" applyBorder="1" applyAlignment="1">
      <alignment horizontal="distributed" vertical="center"/>
    </xf>
    <xf numFmtId="49" fontId="16" fillId="10" borderId="42" xfId="0" applyNumberFormat="1" applyFont="1" applyFill="1" applyBorder="1" applyAlignment="1">
      <alignment horizontal="distributed" vertical="center"/>
    </xf>
    <xf numFmtId="49" fontId="16" fillId="10" borderId="66" xfId="0" applyNumberFormat="1" applyFont="1" applyFill="1" applyBorder="1" applyAlignment="1">
      <alignment horizontal="center" vertical="center"/>
    </xf>
    <xf numFmtId="49" fontId="16" fillId="10" borderId="71" xfId="0" applyNumberFormat="1" applyFont="1" applyFill="1" applyBorder="1" applyAlignment="1">
      <alignment horizontal="center" vertical="center"/>
    </xf>
    <xf numFmtId="49" fontId="53" fillId="10" borderId="64" xfId="0" applyNumberFormat="1" applyFont="1" applyFill="1" applyBorder="1" applyAlignment="1" applyProtection="1">
      <alignment vertical="center" wrapText="1"/>
      <protection locked="0"/>
    </xf>
    <xf numFmtId="49" fontId="53" fillId="10" borderId="65" xfId="0" applyNumberFormat="1" applyFont="1" applyFill="1" applyBorder="1" applyAlignment="1" applyProtection="1">
      <alignment vertical="center" wrapText="1"/>
      <protection locked="0"/>
    </xf>
    <xf numFmtId="49" fontId="53" fillId="10" borderId="66" xfId="0" applyNumberFormat="1" applyFont="1" applyFill="1" applyBorder="1" applyAlignment="1" applyProtection="1">
      <alignment vertical="center" wrapText="1"/>
      <protection locked="0"/>
    </xf>
    <xf numFmtId="49" fontId="53" fillId="10" borderId="70" xfId="0" applyNumberFormat="1" applyFont="1" applyFill="1" applyBorder="1" applyAlignment="1" applyProtection="1">
      <alignment vertical="center" wrapText="1"/>
      <protection locked="0"/>
    </xf>
    <xf numFmtId="49" fontId="53" fillId="10" borderId="42" xfId="0" applyNumberFormat="1" applyFont="1" applyFill="1" applyBorder="1" applyAlignment="1" applyProtection="1">
      <alignment vertical="center" wrapText="1"/>
      <protection locked="0"/>
    </xf>
    <xf numFmtId="49" fontId="53" fillId="10" borderId="71" xfId="0" applyNumberFormat="1" applyFont="1" applyFill="1" applyBorder="1" applyAlignment="1" applyProtection="1">
      <alignment vertical="center" wrapText="1"/>
      <protection locked="0"/>
    </xf>
    <xf numFmtId="0" fontId="16" fillId="10" borderId="0" xfId="0" applyFont="1" applyFill="1" applyAlignment="1" applyProtection="1">
      <alignment horizontal="center" vertical="center" shrinkToFit="1"/>
      <protection locked="0"/>
    </xf>
    <xf numFmtId="0" fontId="0" fillId="10" borderId="0" xfId="0" applyFill="1" applyProtection="1">
      <alignment vertical="center"/>
      <protection locked="0"/>
    </xf>
    <xf numFmtId="0" fontId="0" fillId="10" borderId="0" xfId="0" applyFill="1" applyAlignment="1" applyProtection="1">
      <alignment vertical="center" shrinkToFit="1"/>
      <protection locked="0"/>
    </xf>
    <xf numFmtId="0" fontId="53" fillId="10" borderId="75" xfId="0" applyFont="1" applyFill="1" applyBorder="1" applyAlignment="1">
      <alignment horizontal="center" vertical="center"/>
    </xf>
    <xf numFmtId="0" fontId="53" fillId="10" borderId="76" xfId="0" applyFont="1" applyFill="1" applyBorder="1" applyAlignment="1">
      <alignment horizontal="center" vertical="center"/>
    </xf>
    <xf numFmtId="0" fontId="53" fillId="10" borderId="77" xfId="0" applyFont="1" applyFill="1" applyBorder="1" applyAlignment="1">
      <alignment horizontal="center" vertical="center"/>
    </xf>
    <xf numFmtId="0" fontId="55" fillId="10" borderId="93" xfId="0" applyFont="1" applyFill="1" applyBorder="1" applyAlignment="1" applyProtection="1">
      <alignment horizontal="right" vertical="center"/>
      <protection locked="0"/>
    </xf>
    <xf numFmtId="0" fontId="55" fillId="10" borderId="0" xfId="0" applyFont="1" applyFill="1" applyAlignment="1" applyProtection="1">
      <alignment horizontal="right" vertical="center"/>
      <protection locked="0"/>
    </xf>
    <xf numFmtId="49" fontId="16" fillId="10" borderId="75" xfId="0" applyNumberFormat="1" applyFont="1" applyFill="1" applyBorder="1" applyAlignment="1">
      <alignment horizontal="center" vertical="center" shrinkToFit="1"/>
    </xf>
    <xf numFmtId="49" fontId="16" fillId="10" borderId="76" xfId="0" applyNumberFormat="1" applyFont="1" applyFill="1" applyBorder="1" applyAlignment="1">
      <alignment horizontal="center" vertical="center" shrinkToFit="1"/>
    </xf>
    <xf numFmtId="49" fontId="16" fillId="10" borderId="77" xfId="0" applyNumberFormat="1" applyFont="1" applyFill="1" applyBorder="1" applyAlignment="1">
      <alignment horizontal="center" vertical="center" shrinkToFit="1"/>
    </xf>
    <xf numFmtId="0" fontId="16" fillId="10" borderId="42" xfId="0" applyFont="1" applyFill="1" applyBorder="1" applyAlignment="1" applyProtection="1">
      <alignment horizontal="center" vertical="center"/>
      <protection locked="0"/>
    </xf>
    <xf numFmtId="0" fontId="0" fillId="10" borderId="42" xfId="0" applyFill="1" applyBorder="1" applyAlignment="1" applyProtection="1">
      <alignment horizontal="center" vertical="center"/>
      <protection locked="0"/>
    </xf>
    <xf numFmtId="0" fontId="53" fillId="10" borderId="64" xfId="0" applyFont="1" applyFill="1" applyBorder="1" applyProtection="1">
      <alignment vertical="center"/>
      <protection locked="0"/>
    </xf>
    <xf numFmtId="0" fontId="53" fillId="10" borderId="65" xfId="0" applyFont="1" applyFill="1" applyBorder="1" applyProtection="1">
      <alignment vertical="center"/>
      <protection locked="0"/>
    </xf>
    <xf numFmtId="0" fontId="53" fillId="10" borderId="66" xfId="0" applyFont="1" applyFill="1" applyBorder="1" applyProtection="1">
      <alignment vertical="center"/>
      <protection locked="0"/>
    </xf>
    <xf numFmtId="49" fontId="16" fillId="10" borderId="65" xfId="0" applyNumberFormat="1" applyFont="1" applyFill="1" applyBorder="1" applyAlignment="1">
      <alignment horizontal="center" vertical="center"/>
    </xf>
    <xf numFmtId="49" fontId="16" fillId="10" borderId="42" xfId="0" applyNumberFormat="1" applyFont="1" applyFill="1" applyBorder="1" applyAlignment="1">
      <alignment horizontal="center" vertical="center"/>
    </xf>
    <xf numFmtId="0" fontId="16" fillId="10" borderId="64" xfId="0" applyFont="1" applyFill="1" applyBorder="1" applyAlignment="1" applyProtection="1">
      <alignment horizontal="left" vertical="center" wrapText="1"/>
      <protection locked="0"/>
    </xf>
    <xf numFmtId="0" fontId="16" fillId="10" borderId="65" xfId="0" applyFont="1" applyFill="1" applyBorder="1" applyAlignment="1" applyProtection="1">
      <alignment horizontal="left" vertical="center" wrapText="1"/>
      <protection locked="0"/>
    </xf>
    <xf numFmtId="0" fontId="16" fillId="10" borderId="66" xfId="0" applyFont="1" applyFill="1" applyBorder="1" applyAlignment="1" applyProtection="1">
      <alignment horizontal="left" vertical="center" wrapText="1"/>
      <protection locked="0"/>
    </xf>
    <xf numFmtId="0" fontId="16" fillId="10" borderId="70" xfId="0" applyFont="1" applyFill="1" applyBorder="1" applyAlignment="1" applyProtection="1">
      <alignment horizontal="left" vertical="center" wrapText="1"/>
      <protection locked="0"/>
    </xf>
    <xf numFmtId="0" fontId="16" fillId="10" borderId="42" xfId="0" applyFont="1" applyFill="1" applyBorder="1" applyAlignment="1" applyProtection="1">
      <alignment horizontal="left" vertical="center" wrapText="1"/>
      <protection locked="0"/>
    </xf>
    <xf numFmtId="0" fontId="16" fillId="10" borderId="71" xfId="0" applyFont="1" applyFill="1" applyBorder="1" applyAlignment="1" applyProtection="1">
      <alignment horizontal="left" vertical="center" wrapText="1"/>
      <protection locked="0"/>
    </xf>
    <xf numFmtId="49" fontId="16" fillId="10" borderId="64" xfId="0" applyNumberFormat="1" applyFont="1" applyFill="1" applyBorder="1" applyAlignment="1" applyProtection="1">
      <alignment vertical="center" wrapText="1"/>
      <protection locked="0"/>
    </xf>
    <xf numFmtId="49" fontId="16" fillId="10" borderId="65" xfId="0" applyNumberFormat="1" applyFont="1" applyFill="1" applyBorder="1" applyAlignment="1" applyProtection="1">
      <alignment vertical="center" wrapText="1"/>
      <protection locked="0"/>
    </xf>
    <xf numFmtId="49" fontId="16" fillId="10" borderId="66" xfId="0" applyNumberFormat="1" applyFont="1" applyFill="1" applyBorder="1" applyAlignment="1" applyProtection="1">
      <alignment vertical="center" wrapText="1"/>
      <protection locked="0"/>
    </xf>
    <xf numFmtId="49" fontId="16" fillId="10" borderId="70" xfId="0" applyNumberFormat="1" applyFont="1" applyFill="1" applyBorder="1" applyAlignment="1" applyProtection="1">
      <alignment vertical="center" wrapText="1"/>
      <protection locked="0"/>
    </xf>
    <xf numFmtId="49" fontId="16" fillId="10" borderId="42" xfId="0" applyNumberFormat="1" applyFont="1" applyFill="1" applyBorder="1" applyAlignment="1" applyProtection="1">
      <alignment vertical="center" wrapText="1"/>
      <protection locked="0"/>
    </xf>
    <xf numFmtId="49" fontId="16" fillId="10" borderId="71" xfId="0" applyNumberFormat="1" applyFont="1" applyFill="1" applyBorder="1" applyAlignment="1" applyProtection="1">
      <alignment vertical="center" wrapText="1"/>
      <protection locked="0"/>
    </xf>
    <xf numFmtId="0" fontId="16" fillId="10" borderId="0" xfId="0" applyFont="1" applyFill="1" applyAlignment="1">
      <alignment horizontal="center" vertical="center"/>
    </xf>
    <xf numFmtId="49" fontId="16" fillId="10" borderId="17" xfId="0" applyNumberFormat="1" applyFont="1" applyFill="1" applyBorder="1" applyAlignment="1">
      <alignment horizontal="center" vertical="center"/>
    </xf>
    <xf numFmtId="49" fontId="16" fillId="10" borderId="75" xfId="0" applyNumberFormat="1" applyFont="1" applyFill="1" applyBorder="1" applyAlignment="1">
      <alignment horizontal="center" vertical="center"/>
    </xf>
    <xf numFmtId="49" fontId="16" fillId="10" borderId="76" xfId="0" applyNumberFormat="1" applyFont="1" applyFill="1" applyBorder="1" applyAlignment="1">
      <alignment horizontal="center" vertical="center"/>
    </xf>
    <xf numFmtId="49" fontId="16" fillId="10" borderId="77" xfId="0" applyNumberFormat="1" applyFont="1" applyFill="1" applyBorder="1" applyAlignment="1">
      <alignment horizontal="center" vertical="center"/>
    </xf>
    <xf numFmtId="49" fontId="16" fillId="10" borderId="93" xfId="0" applyNumberFormat="1" applyFont="1" applyFill="1" applyBorder="1" applyAlignment="1">
      <alignment horizontal="left" vertical="center"/>
    </xf>
    <xf numFmtId="49" fontId="16" fillId="10" borderId="0" xfId="0" applyNumberFormat="1" applyFont="1" applyFill="1" applyAlignment="1">
      <alignment horizontal="left" vertical="center"/>
    </xf>
    <xf numFmtId="49" fontId="16" fillId="10" borderId="21" xfId="0" applyNumberFormat="1" applyFont="1" applyFill="1" applyBorder="1" applyAlignment="1">
      <alignment horizontal="center" vertical="center"/>
    </xf>
    <xf numFmtId="49" fontId="16" fillId="10" borderId="28" xfId="0" applyNumberFormat="1" applyFont="1" applyFill="1" applyBorder="1" applyAlignment="1">
      <alignment horizontal="center" vertical="center"/>
    </xf>
    <xf numFmtId="49" fontId="18" fillId="8" borderId="75" xfId="0" applyNumberFormat="1" applyFont="1" applyFill="1" applyBorder="1" applyAlignment="1">
      <alignment horizontal="left" vertical="center" shrinkToFit="1"/>
    </xf>
    <xf numFmtId="49" fontId="18" fillId="8" borderId="76" xfId="0" applyNumberFormat="1" applyFont="1" applyFill="1" applyBorder="1" applyAlignment="1">
      <alignment horizontal="left" vertical="center" shrinkToFit="1"/>
    </xf>
    <xf numFmtId="49" fontId="18" fillId="8" borderId="77" xfId="0" applyNumberFormat="1" applyFont="1" applyFill="1" applyBorder="1" applyAlignment="1">
      <alignment horizontal="left" vertical="center" shrinkToFit="1"/>
    </xf>
    <xf numFmtId="49" fontId="16" fillId="0" borderId="14" xfId="0" applyNumberFormat="1" applyFont="1" applyBorder="1" applyAlignment="1">
      <alignment horizontal="center" vertical="center"/>
    </xf>
    <xf numFmtId="49" fontId="16" fillId="0" borderId="24" xfId="0" applyNumberFormat="1" applyFont="1" applyBorder="1" applyAlignment="1">
      <alignment horizontal="center" vertical="center"/>
    </xf>
    <xf numFmtId="49" fontId="16" fillId="0" borderId="99" xfId="0" applyNumberFormat="1" applyFont="1" applyBorder="1" applyAlignment="1">
      <alignment horizontal="center" vertical="center"/>
    </xf>
    <xf numFmtId="49" fontId="16" fillId="10" borderId="70" xfId="0" applyNumberFormat="1" applyFont="1" applyFill="1" applyBorder="1" applyAlignment="1">
      <alignment horizontal="left" vertical="center"/>
    </xf>
    <xf numFmtId="49" fontId="16" fillId="10" borderId="42" xfId="0" applyNumberFormat="1" applyFont="1" applyFill="1" applyBorder="1" applyAlignment="1">
      <alignment horizontal="left" vertical="center"/>
    </xf>
    <xf numFmtId="49" fontId="16" fillId="10" borderId="122" xfId="0" applyNumberFormat="1" applyFont="1" applyFill="1" applyBorder="1" applyAlignment="1">
      <alignment horizontal="left" vertical="center"/>
    </xf>
    <xf numFmtId="182" fontId="16" fillId="10" borderId="64" xfId="0" applyNumberFormat="1" applyFont="1" applyFill="1" applyBorder="1" applyAlignment="1" applyProtection="1">
      <alignment horizontal="left" vertical="center" wrapText="1"/>
      <protection locked="0"/>
    </xf>
    <xf numFmtId="182" fontId="16" fillId="10" borderId="65" xfId="0" applyNumberFormat="1" applyFont="1" applyFill="1" applyBorder="1" applyAlignment="1" applyProtection="1">
      <alignment horizontal="left" vertical="center" wrapText="1"/>
      <protection locked="0"/>
    </xf>
    <xf numFmtId="182" fontId="16" fillId="10" borderId="66" xfId="0" applyNumberFormat="1" applyFont="1" applyFill="1" applyBorder="1" applyAlignment="1" applyProtection="1">
      <alignment horizontal="left" vertical="center" wrapText="1"/>
      <protection locked="0"/>
    </xf>
    <xf numFmtId="182" fontId="16" fillId="10" borderId="70" xfId="0" applyNumberFormat="1" applyFont="1" applyFill="1" applyBorder="1" applyAlignment="1" applyProtection="1">
      <alignment horizontal="left" vertical="center" wrapText="1"/>
      <protection locked="0"/>
    </xf>
    <xf numFmtId="182" fontId="16" fillId="10" borderId="42" xfId="0" applyNumberFormat="1" applyFont="1" applyFill="1" applyBorder="1" applyAlignment="1" applyProtection="1">
      <alignment horizontal="left" vertical="center" wrapText="1"/>
      <protection locked="0"/>
    </xf>
    <xf numFmtId="182" fontId="16" fillId="10" borderId="71" xfId="0" applyNumberFormat="1" applyFont="1" applyFill="1" applyBorder="1" applyAlignment="1" applyProtection="1">
      <alignment horizontal="left" vertical="center" wrapText="1"/>
      <protection locked="0"/>
    </xf>
    <xf numFmtId="0" fontId="16" fillId="0" borderId="93" xfId="0" applyFont="1" applyBorder="1" applyAlignment="1">
      <alignment horizontal="center" vertical="center"/>
    </xf>
    <xf numFmtId="0" fontId="16" fillId="0" borderId="80" xfId="0" applyFont="1" applyBorder="1" applyAlignment="1">
      <alignment horizontal="center" vertical="center"/>
    </xf>
    <xf numFmtId="0" fontId="16" fillId="0" borderId="70" xfId="0" applyFont="1" applyBorder="1" applyAlignment="1">
      <alignment horizontal="center" vertical="center"/>
    </xf>
    <xf numFmtId="0" fontId="16" fillId="0" borderId="42" xfId="0" applyFont="1" applyBorder="1" applyAlignment="1">
      <alignment horizontal="center" vertical="center"/>
    </xf>
    <xf numFmtId="0" fontId="16" fillId="0" borderId="71" xfId="0" applyFont="1" applyBorder="1" applyAlignment="1">
      <alignment horizontal="center" vertical="center"/>
    </xf>
    <xf numFmtId="0" fontId="16" fillId="0" borderId="64" xfId="0" applyFont="1" applyBorder="1" applyAlignment="1">
      <alignment horizontal="center" vertical="center"/>
    </xf>
    <xf numFmtId="0" fontId="16" fillId="0" borderId="65" xfId="0" applyFont="1" applyBorder="1" applyAlignment="1">
      <alignment horizontal="center" vertical="center"/>
    </xf>
    <xf numFmtId="0" fontId="16" fillId="0" borderId="66"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30" xfId="0" applyFont="1" applyBorder="1" applyAlignment="1">
      <alignment horizontal="center" vertical="center"/>
    </xf>
    <xf numFmtId="0" fontId="20" fillId="0" borderId="0" xfId="0" applyFont="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10" borderId="16" xfId="0" applyFont="1" applyFill="1" applyBorder="1" applyAlignment="1">
      <alignment horizontal="center" vertical="center" wrapText="1"/>
    </xf>
    <xf numFmtId="0" fontId="20" fillId="10" borderId="17" xfId="0" applyFont="1" applyFill="1" applyBorder="1" applyAlignment="1">
      <alignment horizontal="center" vertical="center" wrapText="1"/>
    </xf>
    <xf numFmtId="0" fontId="20" fillId="10" borderId="32" xfId="0" applyFont="1" applyFill="1" applyBorder="1" applyAlignment="1">
      <alignment horizontal="center" vertical="center" wrapText="1"/>
    </xf>
    <xf numFmtId="0" fontId="47" fillId="0" borderId="16" xfId="0" applyFont="1" applyBorder="1" applyAlignment="1">
      <alignment horizontal="center" vertical="top" wrapText="1"/>
    </xf>
    <xf numFmtId="0" fontId="20" fillId="0" borderId="17" xfId="0" applyFont="1" applyBorder="1" applyAlignment="1">
      <alignment horizontal="center" vertical="top" wrapText="1"/>
    </xf>
    <xf numFmtId="0" fontId="20" fillId="0" borderId="20" xfId="0" applyFont="1" applyBorder="1" applyAlignment="1">
      <alignment horizontal="center"/>
    </xf>
    <xf numFmtId="0" fontId="20" fillId="0" borderId="21" xfId="0" applyFont="1" applyBorder="1" applyAlignment="1">
      <alignment horizontal="center"/>
    </xf>
    <xf numFmtId="0" fontId="20" fillId="0" borderId="20" xfId="0" applyFont="1" applyBorder="1" applyAlignment="1">
      <alignment horizontal="center" wrapText="1"/>
    </xf>
    <xf numFmtId="0" fontId="20" fillId="0" borderId="21" xfId="0" applyFont="1" applyBorder="1" applyAlignment="1">
      <alignment horizontal="center" wrapText="1"/>
    </xf>
    <xf numFmtId="0" fontId="32" fillId="0" borderId="0" xfId="0" applyFont="1" applyAlignment="1">
      <alignment horizontal="center" vertical="center"/>
    </xf>
    <xf numFmtId="0" fontId="16" fillId="0" borderId="14" xfId="0" applyFont="1" applyBorder="1" applyAlignment="1">
      <alignment horizontal="center" vertical="center"/>
    </xf>
    <xf numFmtId="0" fontId="16" fillId="0" borderId="24" xfId="0" applyFont="1" applyBorder="1" applyAlignment="1">
      <alignment horizontal="center" vertical="center"/>
    </xf>
    <xf numFmtId="0" fontId="16" fillId="0" borderId="99" xfId="0" applyFont="1" applyBorder="1" applyAlignment="1">
      <alignment horizontal="center" vertical="center"/>
    </xf>
    <xf numFmtId="3" fontId="18" fillId="9" borderId="20" xfId="0" applyNumberFormat="1" applyFont="1" applyFill="1" applyBorder="1" applyAlignment="1">
      <alignment horizontal="center" vertical="center" shrinkToFit="1"/>
    </xf>
    <xf numFmtId="3" fontId="18" fillId="9" borderId="21" xfId="0" applyNumberFormat="1" applyFont="1" applyFill="1" applyBorder="1" applyAlignment="1">
      <alignment horizontal="center" vertical="center" shrinkToFit="1"/>
    </xf>
    <xf numFmtId="3" fontId="18" fillId="9" borderId="28" xfId="0" applyNumberFormat="1" applyFont="1" applyFill="1" applyBorder="1" applyAlignment="1">
      <alignment horizontal="center" vertical="center" shrinkToFit="1"/>
    </xf>
    <xf numFmtId="3" fontId="18" fillId="9" borderId="16" xfId="0" applyNumberFormat="1" applyFont="1" applyFill="1" applyBorder="1" applyAlignment="1">
      <alignment horizontal="center" vertical="center" shrinkToFit="1"/>
    </xf>
    <xf numFmtId="3" fontId="18" fillId="9" borderId="17" xfId="0" applyNumberFormat="1" applyFont="1" applyFill="1" applyBorder="1" applyAlignment="1">
      <alignment horizontal="center" vertical="center" shrinkToFit="1"/>
    </xf>
    <xf numFmtId="3" fontId="18" fillId="9" borderId="32" xfId="0" applyNumberFormat="1" applyFont="1" applyFill="1" applyBorder="1" applyAlignment="1">
      <alignment horizontal="center" vertical="center" shrinkToFit="1"/>
    </xf>
    <xf numFmtId="3" fontId="18" fillId="13" borderId="101" xfId="0" applyNumberFormat="1" applyFont="1" applyFill="1" applyBorder="1" applyAlignment="1">
      <alignment horizontal="center" vertical="center" shrinkToFit="1"/>
    </xf>
    <xf numFmtId="3" fontId="18" fillId="13" borderId="102" xfId="0" applyNumberFormat="1" applyFont="1" applyFill="1" applyBorder="1" applyAlignment="1">
      <alignment horizontal="center" vertical="center" shrinkToFit="1"/>
    </xf>
    <xf numFmtId="3" fontId="18" fillId="13" borderId="103" xfId="0" applyNumberFormat="1" applyFont="1" applyFill="1" applyBorder="1" applyAlignment="1">
      <alignment horizontal="center" vertical="center" shrinkToFit="1"/>
    </xf>
    <xf numFmtId="183" fontId="18" fillId="8" borderId="0" xfId="1" applyNumberFormat="1" applyFill="1">
      <alignment horizontal="center" vertical="center"/>
    </xf>
    <xf numFmtId="3" fontId="18" fillId="3" borderId="101" xfId="0" applyNumberFormat="1" applyFont="1" applyFill="1" applyBorder="1" applyAlignment="1">
      <alignment horizontal="center" vertical="center" shrinkToFit="1"/>
    </xf>
    <xf numFmtId="3" fontId="18" fillId="3" borderId="102" xfId="0" applyNumberFormat="1" applyFont="1" applyFill="1" applyBorder="1" applyAlignment="1">
      <alignment horizontal="center" vertical="center" shrinkToFit="1"/>
    </xf>
    <xf numFmtId="3" fontId="18" fillId="3" borderId="103" xfId="0" applyNumberFormat="1" applyFont="1" applyFill="1" applyBorder="1" applyAlignment="1">
      <alignment horizontal="center" vertical="center" shrinkToFit="1"/>
    </xf>
    <xf numFmtId="3" fontId="18" fillId="8" borderId="16" xfId="0" applyNumberFormat="1" applyFont="1" applyFill="1" applyBorder="1" applyAlignment="1">
      <alignment horizontal="center" vertical="center" shrinkToFit="1"/>
    </xf>
    <xf numFmtId="3" fontId="18" fillId="8" borderId="17" xfId="0" applyNumberFormat="1" applyFont="1" applyFill="1" applyBorder="1" applyAlignment="1">
      <alignment horizontal="center" vertical="center" shrinkToFit="1"/>
    </xf>
    <xf numFmtId="3" fontId="18" fillId="8" borderId="20" xfId="0" applyNumberFormat="1" applyFont="1" applyFill="1" applyBorder="1" applyAlignment="1">
      <alignment horizontal="center" vertical="center" shrinkToFit="1"/>
    </xf>
    <xf numFmtId="3" fontId="18" fillId="8" borderId="21" xfId="0" applyNumberFormat="1" applyFont="1" applyFill="1" applyBorder="1" applyAlignment="1">
      <alignment horizontal="center" vertical="center" shrinkToFit="1"/>
    </xf>
    <xf numFmtId="3" fontId="18" fillId="8" borderId="28" xfId="0" applyNumberFormat="1" applyFont="1" applyFill="1" applyBorder="1" applyAlignment="1">
      <alignment horizontal="center" vertical="center" shrinkToFit="1"/>
    </xf>
    <xf numFmtId="3" fontId="18" fillId="8" borderId="32" xfId="0" applyNumberFormat="1" applyFont="1" applyFill="1" applyBorder="1" applyAlignment="1">
      <alignment horizontal="center" vertical="center" shrinkToFit="1"/>
    </xf>
    <xf numFmtId="3" fontId="18" fillId="10" borderId="104" xfId="0" applyNumberFormat="1" applyFont="1" applyFill="1" applyBorder="1" applyAlignment="1">
      <alignment horizontal="center" vertical="center" shrinkToFit="1"/>
    </xf>
    <xf numFmtId="3" fontId="18" fillId="10" borderId="105" xfId="0" applyNumberFormat="1" applyFont="1" applyFill="1" applyBorder="1" applyAlignment="1">
      <alignment horizontal="center" vertical="center" shrinkToFit="1"/>
    </xf>
    <xf numFmtId="3" fontId="18" fillId="10" borderId="106" xfId="0" applyNumberFormat="1" applyFont="1" applyFill="1" applyBorder="1" applyAlignment="1">
      <alignment horizontal="center" vertical="center" shrinkToFit="1"/>
    </xf>
    <xf numFmtId="3" fontId="18" fillId="10" borderId="107" xfId="0" applyNumberFormat="1" applyFont="1" applyFill="1" applyBorder="1" applyAlignment="1">
      <alignment horizontal="center" vertical="center" shrinkToFit="1"/>
    </xf>
    <xf numFmtId="3" fontId="18" fillId="10" borderId="108" xfId="0" applyNumberFormat="1" applyFont="1" applyFill="1" applyBorder="1" applyAlignment="1">
      <alignment horizontal="center" vertical="center" shrinkToFit="1"/>
    </xf>
    <xf numFmtId="3" fontId="18" fillId="10" borderId="109" xfId="0" applyNumberFormat="1" applyFont="1" applyFill="1" applyBorder="1" applyAlignment="1">
      <alignment horizontal="center" vertical="center" shrinkToFit="1"/>
    </xf>
    <xf numFmtId="3" fontId="78" fillId="16" borderId="101" xfId="0" applyNumberFormat="1" applyFont="1" applyFill="1" applyBorder="1" applyAlignment="1">
      <alignment horizontal="center" vertical="center" shrinkToFit="1"/>
    </xf>
    <xf numFmtId="3" fontId="78" fillId="16" borderId="102" xfId="0" applyNumberFormat="1" applyFont="1" applyFill="1" applyBorder="1" applyAlignment="1">
      <alignment horizontal="center" vertical="center" shrinkToFit="1"/>
    </xf>
    <xf numFmtId="3" fontId="78" fillId="16" borderId="103" xfId="0" applyNumberFormat="1" applyFont="1" applyFill="1" applyBorder="1" applyAlignment="1">
      <alignment horizontal="center" vertical="center" shrinkToFit="1"/>
    </xf>
    <xf numFmtId="3" fontId="78" fillId="16" borderId="20" xfId="0" applyNumberFormat="1" applyFont="1" applyFill="1" applyBorder="1" applyAlignment="1">
      <alignment horizontal="center" vertical="center" shrinkToFit="1"/>
    </xf>
    <xf numFmtId="3" fontId="78" fillId="16" borderId="21" xfId="0" applyNumberFormat="1" applyFont="1" applyFill="1" applyBorder="1" applyAlignment="1">
      <alignment horizontal="center" vertical="center" shrinkToFit="1"/>
    </xf>
    <xf numFmtId="3" fontId="78" fillId="16" borderId="28" xfId="0" applyNumberFormat="1" applyFont="1" applyFill="1" applyBorder="1" applyAlignment="1">
      <alignment horizontal="center" vertical="center" shrinkToFit="1"/>
    </xf>
    <xf numFmtId="3" fontId="78" fillId="16" borderId="16" xfId="0" applyNumberFormat="1" applyFont="1" applyFill="1" applyBorder="1" applyAlignment="1">
      <alignment horizontal="center" vertical="center" shrinkToFit="1"/>
    </xf>
    <xf numFmtId="3" fontId="78" fillId="16" borderId="17" xfId="0" applyNumberFormat="1" applyFont="1" applyFill="1" applyBorder="1" applyAlignment="1">
      <alignment horizontal="center" vertical="center" shrinkToFit="1"/>
    </xf>
    <xf numFmtId="3" fontId="78" fillId="16" borderId="32" xfId="0" applyNumberFormat="1" applyFont="1" applyFill="1" applyBorder="1" applyAlignment="1">
      <alignment horizontal="center" vertical="center" shrinkToFit="1"/>
    </xf>
    <xf numFmtId="3" fontId="78" fillId="16" borderId="0" xfId="1" applyNumberFormat="1" applyFont="1" applyFill="1">
      <alignment horizontal="center" vertical="center"/>
    </xf>
    <xf numFmtId="3" fontId="78" fillId="16" borderId="104" xfId="0" applyNumberFormat="1" applyFont="1" applyFill="1" applyBorder="1" applyAlignment="1">
      <alignment horizontal="center" vertical="center" shrinkToFit="1"/>
    </xf>
    <xf numFmtId="3" fontId="78" fillId="16" borderId="105" xfId="0" applyNumberFormat="1" applyFont="1" applyFill="1" applyBorder="1" applyAlignment="1">
      <alignment horizontal="center" vertical="center" shrinkToFit="1"/>
    </xf>
    <xf numFmtId="3" fontId="78" fillId="16" borderId="106" xfId="0" applyNumberFormat="1" applyFont="1" applyFill="1" applyBorder="1" applyAlignment="1">
      <alignment horizontal="center" vertical="center" shrinkToFit="1"/>
    </xf>
    <xf numFmtId="3" fontId="78" fillId="16" borderId="107" xfId="0" applyNumberFormat="1" applyFont="1" applyFill="1" applyBorder="1" applyAlignment="1">
      <alignment horizontal="center" vertical="center" shrinkToFit="1"/>
    </xf>
    <xf numFmtId="3" fontId="78" fillId="16" borderId="108" xfId="0" applyNumberFormat="1" applyFont="1" applyFill="1" applyBorder="1" applyAlignment="1">
      <alignment horizontal="center" vertical="center" shrinkToFit="1"/>
    </xf>
    <xf numFmtId="3" fontId="78" fillId="16" borderId="109" xfId="0" applyNumberFormat="1" applyFont="1" applyFill="1" applyBorder="1" applyAlignment="1">
      <alignment horizontal="center" vertical="center" shrinkToFit="1"/>
    </xf>
    <xf numFmtId="3" fontId="18" fillId="15" borderId="101" xfId="0" applyNumberFormat="1" applyFont="1" applyFill="1" applyBorder="1" applyAlignment="1">
      <alignment horizontal="center" vertical="center" shrinkToFit="1"/>
    </xf>
    <xf numFmtId="3" fontId="18" fillId="15" borderId="102" xfId="0" applyNumberFormat="1" applyFont="1" applyFill="1" applyBorder="1" applyAlignment="1">
      <alignment horizontal="center" vertical="center" shrinkToFit="1"/>
    </xf>
    <xf numFmtId="3" fontId="18" fillId="15" borderId="103" xfId="0" applyNumberFormat="1" applyFont="1" applyFill="1" applyBorder="1" applyAlignment="1">
      <alignment horizontal="center" vertical="center" shrinkToFit="1"/>
    </xf>
    <xf numFmtId="3" fontId="18" fillId="9" borderId="104" xfId="0" applyNumberFormat="1" applyFont="1" applyFill="1" applyBorder="1" applyAlignment="1">
      <alignment horizontal="center" vertical="center" shrinkToFit="1"/>
    </xf>
    <xf numFmtId="3" fontId="18" fillId="9" borderId="105" xfId="0" applyNumberFormat="1" applyFont="1" applyFill="1" applyBorder="1" applyAlignment="1">
      <alignment horizontal="center" vertical="center" shrinkToFit="1"/>
    </xf>
    <xf numFmtId="3" fontId="18" fillId="9" borderId="106" xfId="0" applyNumberFormat="1" applyFont="1" applyFill="1" applyBorder="1" applyAlignment="1">
      <alignment horizontal="center" vertical="center" shrinkToFit="1"/>
    </xf>
    <xf numFmtId="3" fontId="18" fillId="9" borderId="107" xfId="0" applyNumberFormat="1" applyFont="1" applyFill="1" applyBorder="1" applyAlignment="1">
      <alignment horizontal="center" vertical="center" shrinkToFit="1"/>
    </xf>
    <xf numFmtId="3" fontId="18" fillId="9" borderId="108" xfId="0" applyNumberFormat="1" applyFont="1" applyFill="1" applyBorder="1" applyAlignment="1">
      <alignment horizontal="center" vertical="center" shrinkToFit="1"/>
    </xf>
    <xf numFmtId="3" fontId="18" fillId="9" borderId="109" xfId="0" applyNumberFormat="1" applyFont="1" applyFill="1" applyBorder="1" applyAlignment="1">
      <alignment horizontal="center" vertical="center" shrinkToFit="1"/>
    </xf>
    <xf numFmtId="183" fontId="18" fillId="9" borderId="0" xfId="1" applyNumberFormat="1" applyFill="1">
      <alignment horizontal="center" vertical="center"/>
    </xf>
    <xf numFmtId="183" fontId="18" fillId="9" borderId="30" xfId="1" applyNumberFormat="1" applyFill="1" applyBorder="1">
      <alignment horizontal="center" vertical="center"/>
    </xf>
    <xf numFmtId="183" fontId="18" fillId="9" borderId="31" xfId="1" applyNumberFormat="1" applyFill="1" applyBorder="1">
      <alignment horizontal="center" vertical="center"/>
    </xf>
    <xf numFmtId="0" fontId="20" fillId="0" borderId="20" xfId="0" applyFont="1" applyBorder="1" applyAlignment="1">
      <alignment horizontal="center" vertical="center" textRotation="255"/>
    </xf>
    <xf numFmtId="0" fontId="20" fillId="0" borderId="28" xfId="0" applyFont="1" applyBorder="1" applyAlignment="1">
      <alignment horizontal="center" vertical="center" textRotation="255"/>
    </xf>
    <xf numFmtId="0" fontId="20" fillId="0" borderId="30" xfId="0" applyFont="1" applyBorder="1" applyAlignment="1">
      <alignment horizontal="center" vertical="center" textRotation="255"/>
    </xf>
    <xf numFmtId="0" fontId="20" fillId="0" borderId="31" xfId="0" applyFont="1" applyBorder="1" applyAlignment="1">
      <alignment horizontal="center" vertical="center" textRotation="255"/>
    </xf>
    <xf numFmtId="0" fontId="20" fillId="0" borderId="16" xfId="0" applyFont="1" applyBorder="1" applyAlignment="1">
      <alignment horizontal="center" vertical="center" textRotation="255"/>
    </xf>
    <xf numFmtId="0" fontId="20" fillId="0" borderId="32" xfId="0" applyFont="1" applyBorder="1" applyAlignment="1">
      <alignment horizontal="center" vertical="center" textRotation="255"/>
    </xf>
    <xf numFmtId="183" fontId="18" fillId="8" borderId="30" xfId="1" applyNumberFormat="1" applyFill="1" applyBorder="1">
      <alignment horizontal="center" vertical="center"/>
    </xf>
    <xf numFmtId="183" fontId="18" fillId="8" borderId="31" xfId="1" applyNumberFormat="1" applyFill="1" applyBorder="1">
      <alignment horizontal="center" vertical="center"/>
    </xf>
    <xf numFmtId="0" fontId="20" fillId="0" borderId="20" xfId="0" applyFont="1" applyBorder="1" applyAlignment="1">
      <alignment horizontal="center" vertical="center" textRotation="255" wrapText="1"/>
    </xf>
    <xf numFmtId="0" fontId="20" fillId="0" borderId="28" xfId="0" applyFont="1" applyBorder="1" applyAlignment="1">
      <alignment horizontal="center" vertical="center" textRotation="255" wrapText="1"/>
    </xf>
    <xf numFmtId="0" fontId="20" fillId="0" borderId="30" xfId="0" applyFont="1" applyBorder="1" applyAlignment="1">
      <alignment horizontal="center" vertical="center" textRotation="255" wrapText="1"/>
    </xf>
    <xf numFmtId="0" fontId="20" fillId="0" borderId="31" xfId="0" applyFont="1" applyBorder="1" applyAlignment="1">
      <alignment horizontal="center" vertical="center" textRotation="255" wrapText="1"/>
    </xf>
    <xf numFmtId="0" fontId="20" fillId="0" borderId="16" xfId="0" applyFont="1" applyBorder="1" applyAlignment="1">
      <alignment horizontal="center" vertical="center" textRotation="255" wrapText="1"/>
    </xf>
    <xf numFmtId="0" fontId="20" fillId="0" borderId="32" xfId="0" applyFont="1" applyBorder="1" applyAlignment="1">
      <alignment horizontal="center" vertical="center" textRotation="255" wrapText="1"/>
    </xf>
    <xf numFmtId="0" fontId="20" fillId="0" borderId="0" xfId="0" applyFont="1" applyAlignment="1">
      <alignment horizontal="center" vertical="center" wrapText="1"/>
    </xf>
    <xf numFmtId="0" fontId="20" fillId="0" borderId="31" xfId="0" applyFont="1" applyBorder="1" applyAlignment="1">
      <alignment horizontal="center" vertical="center" wrapText="1"/>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20" fillId="0" borderId="16" xfId="0" applyFont="1" applyBorder="1" applyAlignment="1">
      <alignment horizontal="left" vertical="center"/>
    </xf>
    <xf numFmtId="0" fontId="20" fillId="0" borderId="17" xfId="0" applyFont="1" applyBorder="1" applyAlignment="1">
      <alignment horizontal="left" vertical="center"/>
    </xf>
    <xf numFmtId="176" fontId="18" fillId="9" borderId="18" xfId="0" applyNumberFormat="1" applyFont="1" applyFill="1" applyBorder="1" applyAlignment="1">
      <alignment horizontal="center" vertical="center" shrinkToFit="1"/>
    </xf>
    <xf numFmtId="176" fontId="18" fillId="9" borderId="25" xfId="0" applyNumberFormat="1" applyFont="1" applyFill="1" applyBorder="1" applyAlignment="1">
      <alignment horizontal="center" vertical="center" shrinkToFit="1"/>
    </xf>
    <xf numFmtId="0" fontId="16" fillId="12" borderId="18" xfId="0" applyFont="1" applyFill="1" applyBorder="1" applyAlignment="1">
      <alignment horizontal="center" vertical="center"/>
    </xf>
    <xf numFmtId="0" fontId="16" fillId="12" borderId="25" xfId="0" applyFont="1" applyFill="1" applyBorder="1" applyAlignment="1">
      <alignment horizontal="center" vertical="center"/>
    </xf>
    <xf numFmtId="176" fontId="18" fillId="12" borderId="18" xfId="0" applyNumberFormat="1" applyFont="1" applyFill="1" applyBorder="1" applyAlignment="1">
      <alignment horizontal="center" vertical="center" shrinkToFit="1"/>
    </xf>
    <xf numFmtId="176" fontId="18" fillId="12" borderId="25" xfId="0" applyNumberFormat="1" applyFont="1" applyFill="1" applyBorder="1" applyAlignment="1">
      <alignment horizontal="center" vertical="center" shrinkToFit="1"/>
    </xf>
    <xf numFmtId="0" fontId="20" fillId="0" borderId="30" xfId="0" applyFont="1" applyBorder="1" applyAlignment="1">
      <alignment horizontal="center" vertical="center" wrapText="1"/>
    </xf>
    <xf numFmtId="3" fontId="78" fillId="16" borderId="30" xfId="1" applyNumberFormat="1" applyFont="1" applyFill="1" applyBorder="1">
      <alignment horizontal="center" vertical="center"/>
    </xf>
    <xf numFmtId="3" fontId="78" fillId="16" borderId="31" xfId="1" applyNumberFormat="1" applyFont="1" applyFill="1" applyBorder="1">
      <alignment horizontal="center" vertical="center"/>
    </xf>
    <xf numFmtId="0" fontId="20" fillId="0" borderId="30" xfId="0" applyFont="1" applyBorder="1" applyAlignment="1">
      <alignment horizontal="left" vertical="center"/>
    </xf>
    <xf numFmtId="0" fontId="20" fillId="0" borderId="0" xfId="0" applyFont="1" applyAlignment="1">
      <alignment horizontal="left" vertical="center"/>
    </xf>
    <xf numFmtId="0" fontId="20" fillId="10" borderId="30" xfId="0" applyFont="1" applyFill="1" applyBorder="1" applyAlignment="1">
      <alignment horizontal="center" vertical="center" wrapText="1"/>
    </xf>
    <xf numFmtId="0" fontId="20" fillId="10" borderId="0" xfId="0" applyFont="1" applyFill="1" applyAlignment="1">
      <alignment horizontal="center" vertical="center" wrapText="1"/>
    </xf>
    <xf numFmtId="0" fontId="20" fillId="10" borderId="31" xfId="0" applyFont="1" applyFill="1" applyBorder="1" applyAlignment="1">
      <alignment horizontal="center" vertical="center" wrapText="1"/>
    </xf>
    <xf numFmtId="3" fontId="80" fillId="9" borderId="14" xfId="0" applyNumberFormat="1" applyFont="1" applyFill="1" applyBorder="1" applyAlignment="1">
      <alignment horizontal="right" vertical="center"/>
    </xf>
    <xf numFmtId="3" fontId="80" fillId="9" borderId="24" xfId="0" applyNumberFormat="1" applyFont="1" applyFill="1" applyBorder="1" applyAlignment="1">
      <alignment horizontal="right" vertical="center"/>
    </xf>
    <xf numFmtId="3" fontId="80" fillId="9" borderId="99" xfId="0" applyNumberFormat="1" applyFont="1" applyFill="1" applyBorder="1" applyAlignment="1">
      <alignment horizontal="right" vertical="center"/>
    </xf>
    <xf numFmtId="3" fontId="33" fillId="8" borderId="14" xfId="0" applyNumberFormat="1" applyFont="1" applyFill="1" applyBorder="1" applyAlignment="1">
      <alignment horizontal="right" vertical="center"/>
    </xf>
    <xf numFmtId="3" fontId="33" fillId="8" borderId="24" xfId="0" applyNumberFormat="1" applyFont="1" applyFill="1" applyBorder="1" applyAlignment="1">
      <alignment horizontal="right" vertical="center"/>
    </xf>
    <xf numFmtId="3" fontId="33" fillId="8" borderId="99" xfId="0" applyNumberFormat="1" applyFont="1" applyFill="1" applyBorder="1" applyAlignment="1">
      <alignment horizontal="right" vertical="center"/>
    </xf>
    <xf numFmtId="3" fontId="33" fillId="8" borderId="16" xfId="0" applyNumberFormat="1" applyFont="1" applyFill="1" applyBorder="1" applyAlignment="1">
      <alignment horizontal="right" vertical="center"/>
    </xf>
    <xf numFmtId="3" fontId="33" fillId="8" borderId="17" xfId="0" applyNumberFormat="1" applyFont="1" applyFill="1" applyBorder="1" applyAlignment="1">
      <alignment horizontal="right" vertical="center"/>
    </xf>
    <xf numFmtId="3" fontId="33" fillId="8" borderId="32" xfId="0" applyNumberFormat="1" applyFont="1" applyFill="1" applyBorder="1" applyAlignment="1">
      <alignment horizontal="right" vertical="center"/>
    </xf>
    <xf numFmtId="0" fontId="20" fillId="0" borderId="18" xfId="0" applyFont="1" applyBorder="1" applyAlignment="1">
      <alignment horizontal="center" vertical="center" textRotation="255"/>
    </xf>
    <xf numFmtId="0" fontId="20" fillId="0" borderId="25" xfId="0" applyFont="1" applyBorder="1" applyAlignment="1">
      <alignment horizontal="center" vertical="center" textRotation="255"/>
    </xf>
    <xf numFmtId="0" fontId="20" fillId="0" borderId="25" xfId="0" applyFont="1" applyBorder="1" applyAlignment="1">
      <alignment horizontal="center" vertical="center" textRotation="255" wrapText="1"/>
    </xf>
    <xf numFmtId="0" fontId="40" fillId="8" borderId="0" xfId="1" applyFont="1" applyFill="1" applyAlignment="1">
      <alignment horizontal="center" vertical="center" shrinkToFit="1"/>
    </xf>
    <xf numFmtId="0" fontId="39" fillId="0" borderId="0" xfId="0" applyFont="1" applyAlignment="1">
      <alignment horizontal="center" vertical="center"/>
    </xf>
    <xf numFmtId="0" fontId="36" fillId="0" borderId="0" xfId="0" applyFont="1" applyAlignment="1">
      <alignment horizontal="right" vertical="center"/>
    </xf>
    <xf numFmtId="0" fontId="40" fillId="0" borderId="0" xfId="1" applyFont="1" applyAlignment="1">
      <alignment horizontal="center" vertical="center" shrinkToFit="1"/>
    </xf>
    <xf numFmtId="182" fontId="40" fillId="10" borderId="0" xfId="1" applyNumberFormat="1" applyFont="1" applyFill="1" applyAlignment="1">
      <alignment horizontal="center" vertical="center" shrinkToFit="1"/>
    </xf>
    <xf numFmtId="0" fontId="40" fillId="10" borderId="0" xfId="1" applyFont="1" applyFill="1" applyAlignment="1">
      <alignment horizontal="left" vertical="center" shrinkToFit="1"/>
    </xf>
    <xf numFmtId="182" fontId="40" fillId="10" borderId="0" xfId="1" applyNumberFormat="1" applyFont="1" applyFill="1" applyAlignment="1">
      <alignment horizontal="left" vertical="center" shrinkToFit="1"/>
    </xf>
    <xf numFmtId="0" fontId="40" fillId="3" borderId="0" xfId="1" applyFont="1" applyFill="1" applyAlignment="1">
      <alignment horizontal="center" vertical="center" shrinkToFit="1"/>
    </xf>
    <xf numFmtId="0" fontId="36" fillId="0" borderId="0" xfId="0" applyFont="1" applyAlignment="1">
      <alignment horizontal="left" vertical="center" wrapText="1"/>
    </xf>
    <xf numFmtId="0" fontId="39" fillId="0" borderId="93" xfId="0" applyFont="1" applyBorder="1" applyAlignment="1">
      <alignment horizontal="center" vertical="center"/>
    </xf>
    <xf numFmtId="0" fontId="39" fillId="0" borderId="80" xfId="0" applyFont="1" applyBorder="1" applyAlignment="1">
      <alignment horizontal="center" vertical="center"/>
    </xf>
    <xf numFmtId="0" fontId="0" fillId="0" borderId="0" xfId="0" applyAlignment="1">
      <alignment horizontal="center" vertical="center"/>
    </xf>
    <xf numFmtId="0" fontId="38" fillId="0" borderId="64" xfId="0" applyFont="1" applyBorder="1" applyAlignment="1">
      <alignment horizontal="center" vertical="center"/>
    </xf>
    <xf numFmtId="0" fontId="38" fillId="0" borderId="65" xfId="0" applyFont="1" applyBorder="1" applyAlignment="1">
      <alignment horizontal="center" vertical="center"/>
    </xf>
    <xf numFmtId="0" fontId="38" fillId="0" borderId="66" xfId="0" applyFont="1" applyBorder="1" applyAlignment="1">
      <alignment horizontal="center" vertical="center"/>
    </xf>
    <xf numFmtId="0" fontId="38" fillId="0" borderId="93" xfId="0" applyFont="1" applyBorder="1" applyAlignment="1">
      <alignment horizontal="center" vertical="center"/>
    </xf>
    <xf numFmtId="0" fontId="38" fillId="0" borderId="0" xfId="0" applyFont="1" applyAlignment="1">
      <alignment horizontal="center" vertical="center"/>
    </xf>
    <xf numFmtId="0" fontId="38" fillId="0" borderId="80" xfId="0" applyFont="1" applyBorder="1" applyAlignment="1">
      <alignment horizontal="center" vertical="center"/>
    </xf>
    <xf numFmtId="0" fontId="39" fillId="0" borderId="0" xfId="0" applyFont="1" applyAlignment="1">
      <alignment horizontal="center" vertical="distributed"/>
    </xf>
    <xf numFmtId="0" fontId="39" fillId="0" borderId="0" xfId="0" applyFont="1" applyAlignment="1">
      <alignment horizontal="center" vertical="distributed" wrapText="1"/>
    </xf>
    <xf numFmtId="0" fontId="39" fillId="0" borderId="0" xfId="0" applyFont="1" applyAlignment="1">
      <alignment horizontal="left" vertical="center"/>
    </xf>
    <xf numFmtId="0" fontId="39" fillId="10" borderId="0" xfId="0" applyFont="1" applyFill="1" applyAlignment="1">
      <alignment horizontal="center" vertical="center" shrinkToFit="1"/>
    </xf>
    <xf numFmtId="0" fontId="36" fillId="0" borderId="0" xfId="0" applyFont="1" applyAlignment="1">
      <alignment horizontal="left" vertical="center"/>
    </xf>
    <xf numFmtId="0" fontId="39" fillId="10" borderId="0" xfId="0" applyFont="1" applyFill="1" applyAlignment="1">
      <alignment horizontal="right" vertical="center" shrinkToFit="1"/>
    </xf>
    <xf numFmtId="0" fontId="43" fillId="8" borderId="14" xfId="0" applyFont="1" applyFill="1" applyBorder="1" applyAlignment="1">
      <alignment horizontal="center" vertical="center" shrinkToFit="1"/>
    </xf>
    <xf numFmtId="0" fontId="43" fillId="8" borderId="99" xfId="0" applyFont="1" applyFill="1" applyBorder="1" applyAlignment="1">
      <alignment horizontal="center" vertical="center" shrinkToFit="1"/>
    </xf>
    <xf numFmtId="0" fontId="43" fillId="8" borderId="14" xfId="0" applyFont="1" applyFill="1" applyBorder="1" applyAlignment="1">
      <alignment horizontal="center" vertical="center" wrapText="1"/>
    </xf>
    <xf numFmtId="0" fontId="43" fillId="8" borderId="24" xfId="0" applyFont="1" applyFill="1" applyBorder="1" applyAlignment="1">
      <alignment horizontal="center" vertical="center" wrapText="1"/>
    </xf>
    <xf numFmtId="0" fontId="43" fillId="8" borderId="99" xfId="0" applyFont="1" applyFill="1" applyBorder="1" applyAlignment="1">
      <alignment horizontal="center" vertical="center" wrapText="1"/>
    </xf>
    <xf numFmtId="49" fontId="40" fillId="8" borderId="14" xfId="0" applyNumberFormat="1" applyFont="1" applyFill="1" applyBorder="1" applyAlignment="1">
      <alignment horizontal="right" vertical="center" shrinkToFit="1"/>
    </xf>
    <xf numFmtId="49" fontId="40" fillId="8" borderId="24" xfId="0" applyNumberFormat="1" applyFont="1" applyFill="1" applyBorder="1" applyAlignment="1">
      <alignment horizontal="right" vertical="center" shrinkToFit="1"/>
    </xf>
    <xf numFmtId="0" fontId="42" fillId="8" borderId="14" xfId="0" applyFont="1" applyFill="1" applyBorder="1" applyAlignment="1">
      <alignment horizontal="center" vertical="center" shrinkToFit="1"/>
    </xf>
    <xf numFmtId="0" fontId="42" fillId="8" borderId="99" xfId="0" applyFont="1" applyFill="1" applyBorder="1" applyAlignment="1">
      <alignment horizontal="center" vertical="center" shrinkToFit="1"/>
    </xf>
    <xf numFmtId="0" fontId="42" fillId="8" borderId="14" xfId="0" applyFont="1" applyFill="1" applyBorder="1" applyAlignment="1">
      <alignment horizontal="center" vertical="center" wrapText="1"/>
    </xf>
    <xf numFmtId="0" fontId="42" fillId="8" borderId="24" xfId="0" applyFont="1" applyFill="1" applyBorder="1" applyAlignment="1">
      <alignment horizontal="center" vertical="center" wrapText="1"/>
    </xf>
    <xf numFmtId="0" fontId="42" fillId="8" borderId="99" xfId="0" applyFont="1" applyFill="1" applyBorder="1" applyAlignment="1">
      <alignment horizontal="center" vertical="center" wrapText="1"/>
    </xf>
    <xf numFmtId="49" fontId="41" fillId="8" borderId="14" xfId="0" applyNumberFormat="1" applyFont="1" applyFill="1" applyBorder="1" applyAlignment="1">
      <alignment horizontal="right" vertical="center" shrinkToFit="1"/>
    </xf>
    <xf numFmtId="49" fontId="41" fillId="8" borderId="24" xfId="0" applyNumberFormat="1" applyFont="1" applyFill="1" applyBorder="1" applyAlignment="1">
      <alignment horizontal="right" vertical="center" shrinkToFit="1"/>
    </xf>
    <xf numFmtId="0" fontId="36" fillId="0" borderId="0" xfId="0" applyFont="1" applyAlignment="1">
      <alignment horizontal="center" vertical="center"/>
    </xf>
    <xf numFmtId="182" fontId="41" fillId="10" borderId="0" xfId="0" applyNumberFormat="1" applyFont="1" applyFill="1" applyAlignment="1">
      <alignment horizontal="center" vertical="center" shrinkToFit="1"/>
    </xf>
    <xf numFmtId="0" fontId="43" fillId="0" borderId="0" xfId="1" applyFont="1">
      <alignment horizontal="center" vertical="center"/>
    </xf>
    <xf numFmtId="0" fontId="36" fillId="0" borderId="14" xfId="0" applyFont="1" applyBorder="1" applyAlignment="1">
      <alignment horizontal="center" vertical="center"/>
    </xf>
    <xf numFmtId="0" fontId="36" fillId="0" borderId="99" xfId="0" applyFont="1" applyBorder="1" applyAlignment="1">
      <alignment horizontal="center" vertical="center"/>
    </xf>
    <xf numFmtId="0" fontId="36" fillId="0" borderId="24" xfId="0" applyFont="1" applyBorder="1" applyAlignment="1">
      <alignment horizontal="center" vertical="center"/>
    </xf>
    <xf numFmtId="0" fontId="36" fillId="0" borderId="14"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99" xfId="0" applyFont="1" applyBorder="1" applyAlignment="1">
      <alignment horizontal="center" vertical="center" wrapText="1"/>
    </xf>
    <xf numFmtId="0" fontId="36" fillId="0" borderId="14" xfId="0" applyFont="1" applyBorder="1" applyAlignment="1">
      <alignment horizontal="distributed" vertical="center" wrapText="1"/>
    </xf>
    <xf numFmtId="0" fontId="36" fillId="0" borderId="24" xfId="0" applyFont="1" applyBorder="1" applyAlignment="1">
      <alignment horizontal="distributed" vertical="center" wrapText="1"/>
    </xf>
    <xf numFmtId="0" fontId="36" fillId="0" borderId="99" xfId="0" applyFont="1" applyBorder="1" applyAlignment="1">
      <alignment horizontal="distributed" vertical="center" wrapText="1"/>
    </xf>
    <xf numFmtId="49" fontId="16" fillId="0" borderId="75" xfId="0" applyNumberFormat="1" applyFont="1" applyBorder="1" applyAlignment="1">
      <alignment horizontal="distributed" vertical="center"/>
    </xf>
    <xf numFmtId="49" fontId="16" fillId="0" borderId="77" xfId="0" applyNumberFormat="1" applyFont="1" applyBorder="1" applyAlignment="1">
      <alignment horizontal="distributed" vertical="center"/>
    </xf>
    <xf numFmtId="0" fontId="16" fillId="0" borderId="75" xfId="0" applyFont="1" applyBorder="1" applyAlignment="1">
      <alignment horizontal="distributed" vertical="center"/>
    </xf>
    <xf numFmtId="0" fontId="16" fillId="0" borderId="77" xfId="0" applyFont="1" applyBorder="1" applyAlignment="1">
      <alignment horizontal="distributed" vertical="center"/>
    </xf>
    <xf numFmtId="49" fontId="16" fillId="0" borderId="64" xfId="0" applyNumberFormat="1" applyFont="1" applyBorder="1" applyAlignment="1">
      <alignment horizontal="distributed" vertical="center"/>
    </xf>
    <xf numFmtId="49" fontId="16" fillId="0" borderId="70" xfId="0" applyNumberFormat="1" applyFont="1" applyBorder="1" applyAlignment="1">
      <alignment horizontal="distributed" vertical="center"/>
    </xf>
    <xf numFmtId="49" fontId="31" fillId="9" borderId="70" xfId="0" applyNumberFormat="1" applyFont="1" applyFill="1" applyBorder="1" applyAlignment="1">
      <alignment horizontal="center" vertical="center" shrinkToFit="1"/>
    </xf>
    <xf numFmtId="49" fontId="16" fillId="0" borderId="42" xfId="0" applyNumberFormat="1" applyFont="1" applyBorder="1" applyAlignment="1">
      <alignment horizontal="left" vertical="center"/>
    </xf>
    <xf numFmtId="49" fontId="16" fillId="0" borderId="65" xfId="0" applyNumberFormat="1" applyFont="1" applyBorder="1" applyAlignment="1">
      <alignment horizontal="distributed" vertical="center" shrinkToFit="1"/>
    </xf>
    <xf numFmtId="3" fontId="18" fillId="8" borderId="64" xfId="0" applyNumberFormat="1" applyFont="1" applyFill="1" applyBorder="1" applyAlignment="1">
      <alignment horizontal="center" vertical="center" shrinkToFit="1"/>
    </xf>
    <xf numFmtId="3" fontId="18" fillId="8" borderId="65" xfId="0" applyNumberFormat="1" applyFont="1" applyFill="1" applyBorder="1" applyAlignment="1">
      <alignment horizontal="center" vertical="center" shrinkToFit="1"/>
    </xf>
    <xf numFmtId="49" fontId="16" fillId="0" borderId="65" xfId="0" applyNumberFormat="1" applyFont="1" applyBorder="1" applyAlignment="1">
      <alignment horizontal="center" vertical="center"/>
    </xf>
    <xf numFmtId="49" fontId="16" fillId="0" borderId="64" xfId="0" applyNumberFormat="1" applyFont="1" applyBorder="1" applyAlignment="1">
      <alignment horizontal="center" vertical="center" shrinkToFit="1"/>
    </xf>
    <xf numFmtId="49" fontId="16" fillId="0" borderId="65" xfId="0" applyNumberFormat="1" applyFont="1" applyBorder="1" applyAlignment="1">
      <alignment horizontal="center" vertical="center" shrinkToFit="1"/>
    </xf>
    <xf numFmtId="49" fontId="16" fillId="0" borderId="66" xfId="0" applyNumberFormat="1" applyFont="1" applyBorder="1" applyAlignment="1">
      <alignment horizontal="center" vertical="center" shrinkToFit="1"/>
    </xf>
    <xf numFmtId="49" fontId="16" fillId="0" borderId="70" xfId="0" applyNumberFormat="1" applyFont="1" applyBorder="1" applyAlignment="1">
      <alignment horizontal="center" vertical="center" shrinkToFit="1"/>
    </xf>
    <xf numFmtId="49" fontId="16" fillId="0" borderId="71" xfId="0" applyNumberFormat="1" applyFont="1" applyBorder="1" applyAlignment="1">
      <alignment horizontal="center" vertical="center" shrinkToFit="1"/>
    </xf>
    <xf numFmtId="0" fontId="18" fillId="8" borderId="64" xfId="1" applyFill="1" applyBorder="1" applyAlignment="1">
      <alignment horizontal="center" vertical="center" shrinkToFit="1"/>
    </xf>
    <xf numFmtId="0" fontId="18" fillId="8" borderId="65" xfId="1" applyFill="1" applyBorder="1" applyAlignment="1">
      <alignment horizontal="center" vertical="center" shrinkToFit="1"/>
    </xf>
    <xf numFmtId="0" fontId="18" fillId="8" borderId="70" xfId="1" applyFill="1" applyBorder="1" applyAlignment="1">
      <alignment horizontal="center" vertical="center" shrinkToFit="1"/>
    </xf>
    <xf numFmtId="0" fontId="18" fillId="8" borderId="42" xfId="1" applyFill="1" applyBorder="1" applyAlignment="1">
      <alignment horizontal="center" vertical="center" shrinkToFit="1"/>
    </xf>
    <xf numFmtId="49" fontId="16" fillId="0" borderId="42" xfId="0" applyNumberFormat="1" applyFont="1" applyBorder="1" applyAlignment="1">
      <alignment horizontal="distributed" vertical="center" shrinkToFit="1"/>
    </xf>
    <xf numFmtId="178" fontId="43" fillId="9" borderId="0" xfId="1" applyNumberFormat="1" applyFont="1" applyFill="1" applyAlignment="1">
      <alignment horizontal="center" vertical="center" shrinkToFit="1"/>
    </xf>
    <xf numFmtId="0" fontId="40" fillId="9" borderId="0" xfId="0" applyFont="1" applyFill="1" applyAlignment="1">
      <alignment horizontal="left" vertical="center" shrinkToFit="1"/>
    </xf>
    <xf numFmtId="0" fontId="40" fillId="9" borderId="14" xfId="0" applyFont="1" applyFill="1" applyBorder="1" applyAlignment="1">
      <alignment horizontal="left" vertical="center" wrapText="1" shrinkToFit="1"/>
    </xf>
    <xf numFmtId="0" fontId="40" fillId="9" borderId="24" xfId="0" applyFont="1" applyFill="1" applyBorder="1" applyAlignment="1">
      <alignment horizontal="left" vertical="center" wrapText="1" shrinkToFit="1"/>
    </xf>
    <xf numFmtId="0" fontId="40" fillId="9" borderId="99" xfId="0" applyFont="1" applyFill="1" applyBorder="1" applyAlignment="1">
      <alignment horizontal="left" vertical="center" wrapText="1" shrinkToFit="1"/>
    </xf>
    <xf numFmtId="0" fontId="18" fillId="8" borderId="24" xfId="1" applyFill="1" applyBorder="1">
      <alignment horizontal="center" vertical="center"/>
    </xf>
    <xf numFmtId="0" fontId="40" fillId="9" borderId="24" xfId="0" quotePrefix="1" applyFont="1" applyFill="1" applyBorder="1" applyAlignment="1">
      <alignment horizontal="center" vertical="center" shrinkToFit="1"/>
    </xf>
    <xf numFmtId="0" fontId="40" fillId="9" borderId="99" xfId="0" quotePrefix="1" applyFont="1" applyFill="1" applyBorder="1" applyAlignment="1">
      <alignment horizontal="center" vertical="center" shrinkToFit="1"/>
    </xf>
    <xf numFmtId="0" fontId="40" fillId="9" borderId="16" xfId="1" applyFont="1" applyFill="1" applyBorder="1" applyAlignment="1">
      <alignment horizontal="left" vertical="center" wrapText="1" shrinkToFit="1"/>
    </xf>
    <xf numFmtId="0" fontId="40" fillId="9" borderId="17" xfId="1" applyFont="1" applyFill="1" applyBorder="1" applyAlignment="1">
      <alignment horizontal="left" vertical="center" wrapText="1" shrinkToFit="1"/>
    </xf>
    <xf numFmtId="0" fontId="40" fillId="9" borderId="32" xfId="1" applyFont="1" applyFill="1" applyBorder="1" applyAlignment="1">
      <alignment horizontal="left" vertical="center" wrapText="1" shrinkToFit="1"/>
    </xf>
    <xf numFmtId="0" fontId="40" fillId="8" borderId="20" xfId="0" applyFont="1" applyFill="1" applyBorder="1" applyAlignment="1">
      <alignment horizontal="left" vertical="center" wrapText="1" shrinkToFit="1"/>
    </xf>
    <xf numFmtId="0" fontId="40" fillId="8" borderId="21" xfId="0" applyFont="1" applyFill="1" applyBorder="1" applyAlignment="1">
      <alignment horizontal="left" vertical="center" wrapText="1" shrinkToFit="1"/>
    </xf>
    <xf numFmtId="0" fontId="40" fillId="8" borderId="28" xfId="0" applyFont="1" applyFill="1" applyBorder="1" applyAlignment="1">
      <alignment horizontal="left" vertical="center" wrapText="1" shrinkToFit="1"/>
    </xf>
    <xf numFmtId="0" fontId="40" fillId="8" borderId="30" xfId="0" applyFont="1" applyFill="1" applyBorder="1" applyAlignment="1">
      <alignment horizontal="left" vertical="center" wrapText="1" shrinkToFit="1"/>
    </xf>
    <xf numFmtId="0" fontId="40" fillId="8" borderId="0" xfId="0" applyFont="1" applyFill="1" applyAlignment="1">
      <alignment horizontal="left" vertical="center" wrapText="1" shrinkToFit="1"/>
    </xf>
    <xf numFmtId="0" fontId="40" fillId="8" borderId="31" xfId="0" applyFont="1" applyFill="1" applyBorder="1" applyAlignment="1">
      <alignment horizontal="left" vertical="center" wrapText="1" shrinkToFit="1"/>
    </xf>
    <xf numFmtId="0" fontId="36" fillId="0" borderId="20" xfId="0" applyFont="1" applyBorder="1" applyAlignment="1">
      <alignment horizontal="center" vertical="center"/>
    </xf>
    <xf numFmtId="0" fontId="36" fillId="0" borderId="30" xfId="0" applyFont="1" applyBorder="1" applyAlignment="1">
      <alignment horizontal="center" vertical="center"/>
    </xf>
    <xf numFmtId="0" fontId="36" fillId="0" borderId="16" xfId="0" applyFont="1" applyBorder="1" applyAlignment="1">
      <alignment horizontal="center" vertical="center"/>
    </xf>
    <xf numFmtId="0" fontId="36" fillId="0" borderId="21" xfId="0" applyFont="1" applyBorder="1" applyAlignment="1">
      <alignment horizontal="center" vertical="center"/>
    </xf>
    <xf numFmtId="0" fontId="36" fillId="0" borderId="17" xfId="0" applyFont="1" applyBorder="1" applyAlignment="1">
      <alignment horizontal="center" vertical="center"/>
    </xf>
    <xf numFmtId="0" fontId="36" fillId="0" borderId="28" xfId="0" applyFont="1" applyBorder="1" applyAlignment="1">
      <alignment horizontal="center" vertical="center"/>
    </xf>
    <xf numFmtId="0" fontId="36" fillId="0" borderId="31" xfId="0" applyFont="1" applyBorder="1" applyAlignment="1">
      <alignment horizontal="center" vertical="center"/>
    </xf>
    <xf numFmtId="0" fontId="36" fillId="0" borderId="32" xfId="0" applyFont="1" applyBorder="1" applyAlignment="1">
      <alignment horizontal="center" vertical="center"/>
    </xf>
    <xf numFmtId="0" fontId="40" fillId="8" borderId="16" xfId="0" applyFont="1" applyFill="1" applyBorder="1" applyAlignment="1">
      <alignment horizontal="left" vertical="center" wrapText="1" shrinkToFit="1"/>
    </xf>
    <xf numFmtId="0" fontId="40" fillId="8" borderId="17" xfId="0" applyFont="1" applyFill="1" applyBorder="1" applyAlignment="1">
      <alignment horizontal="left" vertical="center" wrapText="1" shrinkToFit="1"/>
    </xf>
    <xf numFmtId="0" fontId="40" fillId="8" borderId="32" xfId="0" applyFont="1" applyFill="1" applyBorder="1" applyAlignment="1">
      <alignment horizontal="left" vertical="center" wrapText="1" shrinkToFit="1"/>
    </xf>
    <xf numFmtId="0" fontId="32" fillId="0" borderId="17" xfId="0" applyFont="1" applyBorder="1" applyAlignment="1">
      <alignment horizontal="center" vertical="center"/>
    </xf>
    <xf numFmtId="0" fontId="36" fillId="0" borderId="21" xfId="0" applyFont="1" applyBorder="1" applyAlignment="1">
      <alignment horizontal="distributed" vertical="center" wrapText="1"/>
    </xf>
    <xf numFmtId="0" fontId="36" fillId="0" borderId="17" xfId="0" applyFont="1" applyBorder="1" applyAlignment="1">
      <alignment horizontal="distributed" vertical="center" wrapText="1"/>
    </xf>
    <xf numFmtId="0" fontId="40" fillId="8" borderId="20" xfId="1" applyFont="1" applyFill="1" applyBorder="1" applyAlignment="1">
      <alignment horizontal="left" vertical="center" wrapText="1" shrinkToFit="1"/>
    </xf>
    <xf numFmtId="0" fontId="40" fillId="8" borderId="21" xfId="1" applyFont="1" applyFill="1" applyBorder="1" applyAlignment="1">
      <alignment horizontal="left" vertical="center" wrapText="1" shrinkToFit="1"/>
    </xf>
    <xf numFmtId="0" fontId="40" fillId="8" borderId="28" xfId="1" applyFont="1" applyFill="1" applyBorder="1" applyAlignment="1">
      <alignment horizontal="left" vertical="center" wrapText="1" shrinkToFit="1"/>
    </xf>
    <xf numFmtId="0" fontId="40" fillId="8" borderId="21" xfId="1" applyFont="1" applyFill="1" applyBorder="1" applyAlignment="1">
      <alignment horizontal="center" vertical="center" shrinkToFit="1"/>
    </xf>
    <xf numFmtId="0" fontId="40" fillId="8" borderId="17" xfId="1" applyFont="1" applyFill="1" applyBorder="1" applyAlignment="1">
      <alignment horizontal="center" vertical="center" shrinkToFit="1"/>
    </xf>
    <xf numFmtId="0" fontId="39" fillId="0" borderId="21" xfId="1" applyFont="1" applyBorder="1" applyAlignment="1">
      <alignment horizontal="center" vertical="center" wrapText="1" shrinkToFit="1"/>
    </xf>
    <xf numFmtId="0" fontId="39" fillId="0" borderId="17" xfId="1" applyFont="1" applyBorder="1" applyAlignment="1">
      <alignment horizontal="center" vertical="center" wrapText="1" shrinkToFit="1"/>
    </xf>
    <xf numFmtId="0" fontId="40" fillId="8" borderId="21" xfId="1" applyFont="1" applyFill="1" applyBorder="1" applyAlignment="1">
      <alignment horizontal="center" vertical="center" wrapText="1" shrinkToFit="1"/>
    </xf>
    <xf numFmtId="0" fontId="40" fillId="8" borderId="17" xfId="1" applyFont="1" applyFill="1" applyBorder="1" applyAlignment="1">
      <alignment horizontal="center" vertical="center" wrapText="1" shrinkToFit="1"/>
    </xf>
    <xf numFmtId="0" fontId="40" fillId="9" borderId="17" xfId="1" applyFont="1" applyFill="1" applyBorder="1" applyAlignment="1">
      <alignment horizontal="center" vertical="center" wrapText="1" shrinkToFit="1"/>
    </xf>
    <xf numFmtId="0" fontId="40" fillId="9" borderId="32" xfId="1" applyFont="1" applyFill="1" applyBorder="1" applyAlignment="1">
      <alignment horizontal="center" vertical="center" wrapText="1" shrinkToFit="1"/>
    </xf>
    <xf numFmtId="0" fontId="40" fillId="9" borderId="17" xfId="1" applyFont="1" applyFill="1" applyBorder="1">
      <alignment horizontal="center" vertical="center"/>
    </xf>
    <xf numFmtId="0" fontId="40" fillId="8" borderId="20" xfId="1" applyFont="1" applyFill="1" applyBorder="1" applyAlignment="1">
      <alignment horizontal="left" vertical="center" shrinkToFit="1"/>
    </xf>
    <xf numFmtId="0" fontId="40" fillId="8" borderId="21" xfId="1" applyFont="1" applyFill="1" applyBorder="1" applyAlignment="1">
      <alignment horizontal="left" vertical="center" shrinkToFit="1"/>
    </xf>
    <xf numFmtId="0" fontId="40" fillId="8" borderId="28" xfId="1" applyFont="1" applyFill="1" applyBorder="1" applyAlignment="1">
      <alignment horizontal="left" vertical="center" shrinkToFit="1"/>
    </xf>
    <xf numFmtId="0" fontId="40" fillId="9" borderId="16" xfId="1" applyFont="1" applyFill="1" applyBorder="1" applyAlignment="1">
      <alignment horizontal="left" vertical="center" shrinkToFit="1"/>
    </xf>
    <xf numFmtId="0" fontId="40" fillId="9" borderId="17" xfId="1" applyFont="1" applyFill="1" applyBorder="1" applyAlignment="1">
      <alignment horizontal="left" vertical="center" shrinkToFit="1"/>
    </xf>
    <xf numFmtId="0" fontId="40" fillId="9" borderId="32" xfId="1" applyFont="1" applyFill="1" applyBorder="1" applyAlignment="1">
      <alignment horizontal="left" vertical="center" shrinkToFit="1"/>
    </xf>
    <xf numFmtId="0" fontId="36" fillId="0" borderId="20"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32" xfId="0" applyFont="1" applyBorder="1" applyAlignment="1">
      <alignment horizontal="center" vertical="center" wrapText="1"/>
    </xf>
    <xf numFmtId="0" fontId="39" fillId="0" borderId="28" xfId="1" applyFont="1" applyBorder="1" applyAlignment="1">
      <alignment horizontal="center" vertical="center" wrapText="1" shrinkToFit="1"/>
    </xf>
    <xf numFmtId="0" fontId="39" fillId="0" borderId="32" xfId="1" applyFont="1" applyBorder="1" applyAlignment="1">
      <alignment horizontal="center" vertical="center" wrapText="1" shrinkToFit="1"/>
    </xf>
    <xf numFmtId="0" fontId="36" fillId="0" borderId="0" xfId="0" applyFont="1" applyAlignment="1">
      <alignment horizontal="left" vertical="top" wrapText="1"/>
    </xf>
    <xf numFmtId="0" fontId="43" fillId="0" borderId="20" xfId="0" applyFont="1" applyBorder="1" applyAlignment="1">
      <alignment horizontal="center" vertical="center"/>
    </xf>
    <xf numFmtId="0" fontId="43" fillId="0" borderId="21" xfId="0" applyFont="1" applyBorder="1" applyAlignment="1">
      <alignment horizontal="center" vertical="center"/>
    </xf>
    <xf numFmtId="0" fontId="43" fillId="0" borderId="28" xfId="0" applyFont="1" applyBorder="1" applyAlignment="1">
      <alignment horizontal="center" vertical="center"/>
    </xf>
    <xf numFmtId="0" fontId="43" fillId="0" borderId="20"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28" xfId="0" applyFont="1" applyBorder="1" applyAlignment="1">
      <alignment horizontal="center" vertical="center" wrapText="1"/>
    </xf>
    <xf numFmtId="0" fontId="43"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32" xfId="0" applyFont="1" applyBorder="1" applyAlignment="1">
      <alignment horizontal="center" vertical="center" wrapText="1"/>
    </xf>
    <xf numFmtId="0" fontId="43" fillId="0" borderId="16" xfId="0" applyFont="1" applyBorder="1" applyAlignment="1">
      <alignment horizontal="center" vertical="center"/>
    </xf>
    <xf numFmtId="0" fontId="43" fillId="0" borderId="17" xfId="0" applyFont="1" applyBorder="1" applyAlignment="1">
      <alignment horizontal="center" vertical="center"/>
    </xf>
    <xf numFmtId="0" fontId="43" fillId="0" borderId="32" xfId="0" applyFont="1" applyBorder="1" applyAlignment="1">
      <alignment horizontal="center" vertical="center"/>
    </xf>
    <xf numFmtId="0" fontId="43" fillId="8" borderId="0" xfId="0" applyFont="1" applyFill="1" applyAlignment="1">
      <alignment horizontal="center" vertical="center"/>
    </xf>
    <xf numFmtId="0" fontId="40" fillId="8" borderId="0" xfId="0" applyFont="1" applyFill="1" applyAlignment="1">
      <alignment horizontal="center" vertical="center" shrinkToFit="1"/>
    </xf>
    <xf numFmtId="0" fontId="43" fillId="8" borderId="20" xfId="0" applyFont="1" applyFill="1" applyBorder="1" applyAlignment="1">
      <alignment horizontal="center" vertical="center"/>
    </xf>
    <xf numFmtId="0" fontId="43" fillId="8" borderId="21" xfId="0" applyFont="1" applyFill="1" applyBorder="1" applyAlignment="1">
      <alignment horizontal="center" vertical="center"/>
    </xf>
    <xf numFmtId="0" fontId="43" fillId="8" borderId="28" xfId="0" applyFont="1" applyFill="1" applyBorder="1" applyAlignment="1">
      <alignment horizontal="center" vertical="center"/>
    </xf>
    <xf numFmtId="0" fontId="43" fillId="9" borderId="20" xfId="0" applyFont="1" applyFill="1" applyBorder="1" applyAlignment="1">
      <alignment horizontal="center" vertical="center" wrapText="1"/>
    </xf>
    <xf numFmtId="0" fontId="43" fillId="9" borderId="21" xfId="0" applyFont="1" applyFill="1" applyBorder="1" applyAlignment="1">
      <alignment horizontal="center" vertical="center" wrapText="1"/>
    </xf>
    <xf numFmtId="0" fontId="43" fillId="9" borderId="28" xfId="0" applyFont="1" applyFill="1" applyBorder="1" applyAlignment="1">
      <alignment horizontal="center" vertical="center" wrapText="1"/>
    </xf>
    <xf numFmtId="0" fontId="43" fillId="9" borderId="16" xfId="0" applyFont="1" applyFill="1" applyBorder="1" applyAlignment="1">
      <alignment horizontal="center" vertical="center" wrapText="1"/>
    </xf>
    <xf numFmtId="0" fontId="43" fillId="9" borderId="17" xfId="0" applyFont="1" applyFill="1" applyBorder="1" applyAlignment="1">
      <alignment horizontal="center" vertical="center" wrapText="1"/>
    </xf>
    <xf numFmtId="0" fontId="43" fillId="9" borderId="32" xfId="0" applyFont="1" applyFill="1" applyBorder="1" applyAlignment="1">
      <alignment horizontal="center" vertical="center" wrapText="1"/>
    </xf>
    <xf numFmtId="0" fontId="43" fillId="9" borderId="20" xfId="0" applyFont="1" applyFill="1" applyBorder="1" applyAlignment="1">
      <alignment horizontal="center" vertical="center"/>
    </xf>
    <xf numFmtId="0" fontId="43" fillId="9" borderId="21" xfId="0" applyFont="1" applyFill="1" applyBorder="1" applyAlignment="1">
      <alignment horizontal="center" vertical="center"/>
    </xf>
    <xf numFmtId="0" fontId="43" fillId="9" borderId="28" xfId="0" applyFont="1" applyFill="1" applyBorder="1" applyAlignment="1">
      <alignment horizontal="center" vertical="center"/>
    </xf>
    <xf numFmtId="0" fontId="43" fillId="9" borderId="16" xfId="0" applyFont="1" applyFill="1" applyBorder="1" applyAlignment="1">
      <alignment horizontal="center" vertical="center"/>
    </xf>
    <xf numFmtId="0" fontId="43" fillId="9" borderId="17" xfId="0" applyFont="1" applyFill="1" applyBorder="1" applyAlignment="1">
      <alignment horizontal="center" vertical="center"/>
    </xf>
    <xf numFmtId="0" fontId="43" fillId="9" borderId="32" xfId="0" applyFont="1" applyFill="1" applyBorder="1" applyAlignment="1">
      <alignment horizontal="center" vertical="center"/>
    </xf>
    <xf numFmtId="0" fontId="36" fillId="0" borderId="21" xfId="0" applyFont="1" applyBorder="1" applyAlignment="1">
      <alignment horizontal="distributed" vertical="center"/>
    </xf>
    <xf numFmtId="0" fontId="36" fillId="0" borderId="17" xfId="0" applyFont="1" applyBorder="1" applyAlignment="1">
      <alignment horizontal="distributed" vertical="center"/>
    </xf>
    <xf numFmtId="0" fontId="43" fillId="0" borderId="31" xfId="0" applyFont="1" applyBorder="1" applyAlignment="1">
      <alignment horizontal="center" vertical="center"/>
    </xf>
    <xf numFmtId="0" fontId="36" fillId="0" borderId="0" xfId="0" applyFont="1" applyAlignment="1">
      <alignment horizontal="distributed" vertical="center"/>
    </xf>
    <xf numFmtId="0" fontId="36" fillId="0" borderId="0" xfId="0" applyFont="1" applyAlignment="1">
      <alignment horizontal="distributed" vertical="center" wrapText="1"/>
    </xf>
    <xf numFmtId="0" fontId="43" fillId="0" borderId="30" xfId="0" applyFont="1" applyBorder="1" applyAlignment="1">
      <alignment horizontal="center" vertical="center"/>
    </xf>
    <xf numFmtId="0" fontId="36" fillId="0" borderId="20" xfId="0" applyFont="1" applyBorder="1" applyAlignment="1">
      <alignment horizontal="left" vertical="center"/>
    </xf>
    <xf numFmtId="0" fontId="36" fillId="0" borderId="21" xfId="0" applyFont="1" applyBorder="1" applyAlignment="1">
      <alignment horizontal="left" vertical="center"/>
    </xf>
    <xf numFmtId="0" fontId="36" fillId="0" borderId="28" xfId="0" applyFont="1" applyBorder="1" applyAlignment="1">
      <alignment horizontal="left" vertical="center"/>
    </xf>
    <xf numFmtId="182" fontId="42" fillId="8" borderId="30" xfId="0" applyNumberFormat="1" applyFont="1" applyFill="1" applyBorder="1" applyAlignment="1">
      <alignment horizontal="center" vertical="center" shrinkToFit="1"/>
    </xf>
    <xf numFmtId="182" fontId="42" fillId="8" borderId="0" xfId="0" applyNumberFormat="1" applyFont="1" applyFill="1" applyAlignment="1">
      <alignment horizontal="center" vertical="center" shrinkToFit="1"/>
    </xf>
    <xf numFmtId="182" fontId="42" fillId="8" borderId="31" xfId="0" applyNumberFormat="1" applyFont="1" applyFill="1" applyBorder="1" applyAlignment="1">
      <alignment horizontal="center" vertical="center" shrinkToFit="1"/>
    </xf>
    <xf numFmtId="0" fontId="36" fillId="0" borderId="30" xfId="0" applyFont="1" applyBorder="1" applyAlignment="1">
      <alignment horizontal="left" vertical="center"/>
    </xf>
    <xf numFmtId="0" fontId="36" fillId="0" borderId="31" xfId="0" applyFont="1" applyBorder="1" applyAlignment="1">
      <alignment horizontal="left" vertical="center"/>
    </xf>
    <xf numFmtId="0" fontId="36" fillId="0" borderId="22" xfId="0" applyFont="1" applyBorder="1" applyAlignment="1">
      <alignment horizontal="center" vertical="center"/>
    </xf>
    <xf numFmtId="0" fontId="36" fillId="0" borderId="18" xfId="0" applyFont="1" applyBorder="1" applyAlignment="1">
      <alignment horizontal="center" vertical="center"/>
    </xf>
    <xf numFmtId="0" fontId="36" fillId="0" borderId="25" xfId="0" applyFont="1" applyBorder="1" applyAlignment="1">
      <alignment horizontal="center" vertical="center"/>
    </xf>
    <xf numFmtId="182" fontId="42" fillId="8" borderId="16" xfId="0" applyNumberFormat="1" applyFont="1" applyFill="1" applyBorder="1" applyAlignment="1">
      <alignment horizontal="left" vertical="center" shrinkToFit="1"/>
    </xf>
    <xf numFmtId="182" fontId="42" fillId="8" borderId="17" xfId="0" applyNumberFormat="1" applyFont="1" applyFill="1" applyBorder="1" applyAlignment="1">
      <alignment horizontal="left" vertical="center" shrinkToFit="1"/>
    </xf>
    <xf numFmtId="182" fontId="42" fillId="8" borderId="32" xfId="0" applyNumberFormat="1" applyFont="1" applyFill="1" applyBorder="1" applyAlignment="1">
      <alignment horizontal="left" vertical="center" shrinkToFit="1"/>
    </xf>
    <xf numFmtId="0" fontId="23" fillId="8" borderId="25" xfId="0" applyFont="1" applyFill="1" applyBorder="1" applyAlignment="1">
      <alignment horizontal="center" vertical="center" shrinkToFit="1"/>
    </xf>
    <xf numFmtId="0" fontId="23" fillId="8" borderId="22" xfId="0" applyFont="1" applyFill="1" applyBorder="1" applyAlignment="1">
      <alignment horizontal="center" vertical="center" shrinkToFit="1"/>
    </xf>
    <xf numFmtId="0" fontId="23" fillId="8" borderId="5" xfId="0" applyFont="1" applyFill="1" applyBorder="1" applyAlignment="1">
      <alignment horizontal="center" vertical="center" shrinkToFit="1"/>
    </xf>
    <xf numFmtId="0" fontId="23" fillId="8" borderId="18" xfId="0" applyFont="1" applyFill="1" applyBorder="1" applyAlignment="1">
      <alignment horizontal="center" vertical="center" shrinkToFit="1"/>
    </xf>
    <xf numFmtId="0" fontId="23" fillId="8" borderId="20" xfId="0" applyFont="1" applyFill="1" applyBorder="1" applyAlignment="1">
      <alignment horizontal="center" vertical="center" shrinkToFit="1"/>
    </xf>
    <xf numFmtId="0" fontId="23" fillId="8" borderId="28" xfId="0" applyFont="1" applyFill="1" applyBorder="1" applyAlignment="1">
      <alignment horizontal="center" vertical="center" shrinkToFit="1"/>
    </xf>
    <xf numFmtId="0" fontId="23" fillId="8" borderId="30" xfId="0" applyFont="1" applyFill="1" applyBorder="1" applyAlignment="1">
      <alignment horizontal="center" vertical="center" shrinkToFit="1"/>
    </xf>
    <xf numFmtId="0" fontId="23" fillId="8" borderId="31" xfId="0" applyFont="1" applyFill="1" applyBorder="1" applyAlignment="1">
      <alignment horizontal="center" vertical="center" shrinkToFit="1"/>
    </xf>
    <xf numFmtId="0" fontId="23" fillId="8" borderId="16" xfId="0" applyFont="1" applyFill="1" applyBorder="1" applyAlignment="1">
      <alignment horizontal="center" vertical="center" shrinkToFit="1"/>
    </xf>
    <xf numFmtId="0" fontId="23" fillId="8" borderId="32" xfId="0" applyFont="1" applyFill="1" applyBorder="1" applyAlignment="1">
      <alignment horizontal="center" vertical="center" shrinkToFit="1"/>
    </xf>
    <xf numFmtId="176" fontId="23" fillId="8" borderId="14" xfId="0" applyNumberFormat="1" applyFont="1" applyFill="1" applyBorder="1" applyAlignment="1">
      <alignment horizontal="center" vertical="center" shrinkToFit="1"/>
    </xf>
    <xf numFmtId="0" fontId="23" fillId="8" borderId="99" xfId="0" applyFont="1" applyFill="1" applyBorder="1" applyAlignment="1">
      <alignment horizontal="center" vertical="center" shrinkToFit="1"/>
    </xf>
    <xf numFmtId="0" fontId="42" fillId="8" borderId="30" xfId="0" applyFont="1" applyFill="1" applyBorder="1" applyAlignment="1">
      <alignment horizontal="center" vertical="center" shrinkToFit="1"/>
    </xf>
    <xf numFmtId="0" fontId="42" fillId="8" borderId="0" xfId="0" applyFont="1" applyFill="1" applyAlignment="1">
      <alignment horizontal="center" vertical="center" shrinkToFit="1"/>
    </xf>
    <xf numFmtId="0" fontId="42" fillId="8" borderId="31" xfId="0" applyFont="1" applyFill="1" applyBorder="1" applyAlignment="1">
      <alignment horizontal="center" vertical="center" shrinkToFit="1"/>
    </xf>
    <xf numFmtId="0" fontId="42" fillId="8" borderId="16" xfId="0" applyFont="1" applyFill="1" applyBorder="1" applyAlignment="1">
      <alignment horizontal="center" vertical="center" shrinkToFit="1"/>
    </xf>
    <xf numFmtId="0" fontId="42" fillId="8" borderId="17" xfId="0" applyFont="1" applyFill="1" applyBorder="1" applyAlignment="1">
      <alignment horizontal="center" vertical="center" shrinkToFit="1"/>
    </xf>
    <xf numFmtId="0" fontId="42" fillId="8" borderId="32" xfId="0" applyFont="1" applyFill="1" applyBorder="1" applyAlignment="1">
      <alignment horizontal="center" vertical="center" shrinkToFit="1"/>
    </xf>
    <xf numFmtId="0" fontId="40" fillId="10" borderId="0" xfId="1" applyFont="1" applyFill="1" applyAlignment="1">
      <alignment horizontal="center" vertical="center" shrinkToFit="1"/>
    </xf>
    <xf numFmtId="0" fontId="43" fillId="10" borderId="0" xfId="1" applyFont="1" applyFill="1" applyAlignment="1">
      <alignment horizontal="center" vertical="center" shrinkToFit="1"/>
    </xf>
    <xf numFmtId="49" fontId="36" fillId="0" borderId="0" xfId="0" applyNumberFormat="1" applyFont="1" applyAlignment="1">
      <alignment horizontal="left" vertical="center"/>
    </xf>
    <xf numFmtId="49" fontId="36" fillId="0" borderId="0" xfId="0" applyNumberFormat="1" applyFont="1" applyAlignment="1">
      <alignment horizontal="left" vertical="center" wrapText="1"/>
    </xf>
    <xf numFmtId="0" fontId="42" fillId="8" borderId="16" xfId="0" applyFont="1" applyFill="1" applyBorder="1" applyAlignment="1">
      <alignment horizontal="left" vertical="center" shrinkToFit="1"/>
    </xf>
    <xf numFmtId="0" fontId="42" fillId="8" borderId="17" xfId="0" applyFont="1" applyFill="1" applyBorder="1" applyAlignment="1">
      <alignment horizontal="left" vertical="center" shrinkToFit="1"/>
    </xf>
    <xf numFmtId="0" fontId="42" fillId="8" borderId="32" xfId="0" applyFont="1" applyFill="1" applyBorder="1" applyAlignment="1">
      <alignment horizontal="left" vertical="center" shrinkToFit="1"/>
    </xf>
    <xf numFmtId="178" fontId="40" fillId="8" borderId="30" xfId="0" applyNumberFormat="1" applyFont="1" applyFill="1" applyBorder="1" applyAlignment="1">
      <alignment horizontal="left" vertical="center" shrinkToFit="1"/>
    </xf>
    <xf numFmtId="178" fontId="40" fillId="8" borderId="0" xfId="0" applyNumberFormat="1" applyFont="1" applyFill="1" applyAlignment="1">
      <alignment horizontal="left" vertical="center" shrinkToFit="1"/>
    </xf>
    <xf numFmtId="178" fontId="40" fillId="8" borderId="31" xfId="0" applyNumberFormat="1" applyFont="1" applyFill="1" applyBorder="1" applyAlignment="1">
      <alignment horizontal="left" vertical="center" shrinkToFit="1"/>
    </xf>
    <xf numFmtId="178" fontId="40" fillId="9" borderId="30" xfId="0" applyNumberFormat="1" applyFont="1" applyFill="1" applyBorder="1" applyAlignment="1">
      <alignment horizontal="left" vertical="center" shrinkToFit="1"/>
    </xf>
    <xf numFmtId="178" fontId="40" fillId="9" borderId="0" xfId="0" applyNumberFormat="1" applyFont="1" applyFill="1" applyAlignment="1">
      <alignment horizontal="left" vertical="center" shrinkToFit="1"/>
    </xf>
    <xf numFmtId="178" fontId="40" fillId="9" borderId="31" xfId="0" applyNumberFormat="1" applyFont="1" applyFill="1" applyBorder="1" applyAlignment="1">
      <alignment horizontal="left" vertical="center" shrinkToFit="1"/>
    </xf>
    <xf numFmtId="178" fontId="35" fillId="0" borderId="16" xfId="0" applyNumberFormat="1" applyFont="1" applyBorder="1" applyAlignment="1">
      <alignment horizontal="right" vertical="center" shrinkToFit="1"/>
    </xf>
    <xf numFmtId="178" fontId="35" fillId="0" borderId="17" xfId="0" applyNumberFormat="1" applyFont="1" applyBorder="1" applyAlignment="1">
      <alignment horizontal="right" vertical="center" shrinkToFit="1"/>
    </xf>
    <xf numFmtId="178" fontId="35" fillId="0" borderId="32" xfId="0" applyNumberFormat="1" applyFont="1" applyBorder="1" applyAlignment="1">
      <alignment horizontal="right" vertical="center" shrinkToFit="1"/>
    </xf>
    <xf numFmtId="0" fontId="39" fillId="0" borderId="115" xfId="0" applyFont="1" applyBorder="1" applyAlignment="1">
      <alignment horizontal="center" vertical="center" shrinkToFit="1"/>
    </xf>
    <xf numFmtId="0" fontId="39" fillId="0" borderId="116" xfId="0" applyFont="1" applyBorder="1" applyAlignment="1">
      <alignment horizontal="center" vertical="center" shrinkToFit="1"/>
    </xf>
    <xf numFmtId="0" fontId="39" fillId="0" borderId="117" xfId="0" applyFont="1" applyBorder="1" applyAlignment="1">
      <alignment horizontal="center" vertical="center" shrinkToFit="1"/>
    </xf>
    <xf numFmtId="0" fontId="36" fillId="0" borderId="0" xfId="0" applyFont="1" applyAlignment="1">
      <alignment horizontal="right" vertical="center" shrinkToFit="1"/>
    </xf>
    <xf numFmtId="0" fontId="36" fillId="0" borderId="20" xfId="0" applyFont="1" applyBorder="1" applyAlignment="1">
      <alignment horizontal="center" vertical="center" shrinkToFit="1"/>
    </xf>
    <xf numFmtId="0" fontId="36" fillId="0" borderId="21" xfId="0" applyFont="1" applyBorder="1" applyAlignment="1">
      <alignment horizontal="center" vertical="center" shrinkToFit="1"/>
    </xf>
    <xf numFmtId="0" fontId="36" fillId="0" borderId="28" xfId="0" applyFont="1" applyBorder="1" applyAlignment="1">
      <alignment horizontal="center" vertical="center" shrinkToFit="1"/>
    </xf>
    <xf numFmtId="178" fontId="35" fillId="0" borderId="111" xfId="0" applyNumberFormat="1" applyFont="1" applyBorder="1" applyAlignment="1">
      <alignment horizontal="right" vertical="center" shrinkToFit="1"/>
    </xf>
    <xf numFmtId="178" fontId="35" fillId="0" borderId="112" xfId="0" applyNumberFormat="1" applyFont="1" applyBorder="1" applyAlignment="1">
      <alignment horizontal="right" vertical="center" shrinkToFit="1"/>
    </xf>
    <xf numFmtId="178" fontId="35" fillId="0" borderId="113" xfId="0" applyNumberFormat="1" applyFont="1" applyBorder="1" applyAlignment="1">
      <alignment horizontal="right" vertical="center" shrinkToFit="1"/>
    </xf>
    <xf numFmtId="49" fontId="16" fillId="0" borderId="93" xfId="0" applyNumberFormat="1" applyFont="1" applyBorder="1" applyAlignment="1">
      <alignment horizontal="center" vertical="center" shrinkToFit="1"/>
    </xf>
    <xf numFmtId="49" fontId="16" fillId="0" borderId="0" xfId="0" applyNumberFormat="1" applyFont="1" applyAlignment="1">
      <alignment horizontal="center" vertical="center" shrinkToFit="1"/>
    </xf>
    <xf numFmtId="49" fontId="43" fillId="8" borderId="76" xfId="0" applyNumberFormat="1" applyFont="1" applyFill="1" applyBorder="1" applyAlignment="1">
      <alignment horizontal="center" vertical="center" shrinkToFit="1"/>
    </xf>
    <xf numFmtId="49" fontId="18" fillId="8" borderId="75" xfId="0" quotePrefix="1" applyNumberFormat="1" applyFont="1" applyFill="1" applyBorder="1" applyAlignment="1">
      <alignment horizontal="center" vertical="center" shrinkToFit="1"/>
    </xf>
    <xf numFmtId="49" fontId="18" fillId="8" borderId="76" xfId="0" quotePrefix="1" applyNumberFormat="1" applyFont="1" applyFill="1" applyBorder="1" applyAlignment="1">
      <alignment horizontal="center" vertical="center" shrinkToFit="1"/>
    </xf>
    <xf numFmtId="49" fontId="18" fillId="8" borderId="77" xfId="0" quotePrefix="1" applyNumberFormat="1" applyFont="1" applyFill="1" applyBorder="1" applyAlignment="1">
      <alignment horizontal="center" vertical="center" shrinkToFit="1"/>
    </xf>
    <xf numFmtId="49" fontId="18" fillId="8" borderId="75" xfId="0" applyNumberFormat="1" applyFont="1" applyFill="1" applyBorder="1" applyAlignment="1">
      <alignment horizontal="center" vertical="center" shrinkToFit="1"/>
    </xf>
    <xf numFmtId="49" fontId="18" fillId="8" borderId="77" xfId="0" applyNumberFormat="1" applyFont="1" applyFill="1" applyBorder="1" applyAlignment="1">
      <alignment horizontal="center" vertical="center" shrinkToFit="1"/>
    </xf>
    <xf numFmtId="49" fontId="18" fillId="8" borderId="121" xfId="1" quotePrefix="1" applyNumberFormat="1" applyFill="1" applyBorder="1" applyAlignment="1">
      <alignment horizontal="left" vertical="center" shrinkToFit="1"/>
    </xf>
    <xf numFmtId="49" fontId="18" fillId="8" borderId="76" xfId="1" applyNumberFormat="1" applyFill="1" applyBorder="1" applyAlignment="1">
      <alignment horizontal="left" vertical="center" shrinkToFit="1"/>
    </xf>
    <xf numFmtId="0" fontId="16" fillId="0" borderId="75" xfId="0" applyFont="1" applyBorder="1" applyAlignment="1">
      <alignment horizontal="center" vertical="center"/>
    </xf>
    <xf numFmtId="0" fontId="16" fillId="0" borderId="76" xfId="0" applyFont="1" applyBorder="1" applyAlignment="1">
      <alignment horizontal="center" vertical="center"/>
    </xf>
    <xf numFmtId="0" fontId="16" fillId="0" borderId="77" xfId="0" applyFont="1" applyBorder="1" applyAlignment="1">
      <alignment horizontal="center" vertical="center"/>
    </xf>
    <xf numFmtId="49" fontId="34" fillId="0" borderId="75" xfId="0" applyNumberFormat="1" applyFont="1" applyBorder="1" applyAlignment="1">
      <alignment horizontal="distributed" vertical="center"/>
    </xf>
    <xf numFmtId="49" fontId="34" fillId="0" borderId="76" xfId="0" applyNumberFormat="1" applyFont="1" applyBorder="1" applyAlignment="1">
      <alignment horizontal="distributed" vertical="center"/>
    </xf>
    <xf numFmtId="49" fontId="34" fillId="0" borderId="77" xfId="0" applyNumberFormat="1" applyFont="1" applyBorder="1" applyAlignment="1">
      <alignment horizontal="distributed" vertical="center"/>
    </xf>
    <xf numFmtId="49" fontId="34" fillId="0" borderId="75" xfId="0" applyNumberFormat="1" applyFont="1" applyBorder="1" applyAlignment="1">
      <alignment horizontal="distributed" vertical="center" wrapText="1"/>
    </xf>
    <xf numFmtId="49" fontId="34" fillId="0" borderId="76" xfId="0" applyNumberFormat="1" applyFont="1" applyBorder="1" applyAlignment="1">
      <alignment horizontal="distributed" vertical="center" wrapText="1"/>
    </xf>
    <xf numFmtId="182" fontId="43" fillId="8" borderId="17" xfId="1" applyNumberFormat="1" applyFont="1" applyFill="1" applyBorder="1" applyAlignment="1">
      <alignment horizontal="center" vertical="center" shrinkToFit="1"/>
    </xf>
    <xf numFmtId="182" fontId="43" fillId="8" borderId="24" xfId="1" applyNumberFormat="1" applyFont="1" applyFill="1" applyBorder="1" applyAlignment="1">
      <alignment horizontal="center" vertical="center" shrinkToFit="1"/>
    </xf>
    <xf numFmtId="0" fontId="16" fillId="0" borderId="0" xfId="0" applyFont="1" applyAlignment="1">
      <alignment horizontal="right" vertical="center" shrinkToFit="1"/>
    </xf>
    <xf numFmtId="0" fontId="16" fillId="10" borderId="0" xfId="0" applyFont="1" applyFill="1" applyAlignment="1">
      <alignment horizontal="right" vertical="center"/>
    </xf>
    <xf numFmtId="0" fontId="32" fillId="10" borderId="0" xfId="0" applyFont="1" applyFill="1" applyAlignment="1">
      <alignment horizontal="center" vertical="center"/>
    </xf>
    <xf numFmtId="0" fontId="16" fillId="10" borderId="17" xfId="0" applyFont="1" applyFill="1" applyBorder="1" applyAlignment="1">
      <alignment horizontal="center" vertical="center"/>
    </xf>
    <xf numFmtId="0" fontId="16" fillId="10" borderId="0" xfId="0" applyFont="1" applyFill="1" applyAlignment="1">
      <alignment horizontal="left" vertical="center"/>
    </xf>
    <xf numFmtId="0" fontId="16" fillId="10" borderId="17" xfId="0" applyFont="1" applyFill="1" applyBorder="1" applyAlignment="1">
      <alignment horizontal="center" vertical="center" shrinkToFit="1"/>
    </xf>
    <xf numFmtId="0" fontId="16" fillId="10" borderId="0" xfId="0" applyFont="1" applyFill="1" applyAlignment="1">
      <alignment horizontal="distributed" vertical="center"/>
    </xf>
    <xf numFmtId="182" fontId="16" fillId="10" borderId="17" xfId="0" applyNumberFormat="1" applyFont="1" applyFill="1" applyBorder="1" applyProtection="1">
      <alignment vertical="center"/>
      <protection locked="0"/>
    </xf>
    <xf numFmtId="0" fontId="16" fillId="10" borderId="24" xfId="0" applyFont="1" applyFill="1" applyBorder="1" applyProtection="1">
      <alignment vertical="center"/>
      <protection locked="0"/>
    </xf>
    <xf numFmtId="0" fontId="16" fillId="10" borderId="0" xfId="0" applyFont="1" applyFill="1" applyAlignment="1">
      <alignment horizontal="right" vertical="center" shrinkToFit="1"/>
    </xf>
    <xf numFmtId="0" fontId="16" fillId="10" borderId="24" xfId="0" applyFont="1" applyFill="1" applyBorder="1" applyAlignment="1" applyProtection="1">
      <alignment horizontal="right" vertical="center"/>
      <protection locked="0"/>
    </xf>
    <xf numFmtId="182" fontId="53" fillId="10" borderId="75" xfId="0" applyNumberFormat="1" applyFont="1" applyFill="1" applyBorder="1" applyAlignment="1" applyProtection="1">
      <alignment horizontal="left" vertical="center"/>
      <protection locked="0"/>
    </xf>
    <xf numFmtId="182" fontId="53" fillId="10" borderId="76" xfId="0" applyNumberFormat="1" applyFont="1" applyFill="1" applyBorder="1" applyAlignment="1" applyProtection="1">
      <alignment horizontal="left" vertical="center"/>
      <protection locked="0"/>
    </xf>
    <xf numFmtId="182" fontId="53" fillId="10" borderId="77" xfId="0" applyNumberFormat="1" applyFont="1" applyFill="1" applyBorder="1" applyAlignment="1" applyProtection="1">
      <alignment horizontal="left" vertical="center"/>
      <protection locked="0"/>
    </xf>
    <xf numFmtId="49" fontId="34" fillId="10" borderId="75" xfId="0" applyNumberFormat="1" applyFont="1" applyFill="1" applyBorder="1" applyAlignment="1">
      <alignment horizontal="distributed" vertical="center" wrapText="1"/>
    </xf>
    <xf numFmtId="49" fontId="34" fillId="10" borderId="76" xfId="0" applyNumberFormat="1" applyFont="1" applyFill="1" applyBorder="1" applyAlignment="1">
      <alignment horizontal="distributed" vertical="center"/>
    </xf>
    <xf numFmtId="49" fontId="34" fillId="10" borderId="77" xfId="0" applyNumberFormat="1" applyFont="1" applyFill="1" applyBorder="1" applyAlignment="1">
      <alignment horizontal="distributed" vertical="center"/>
    </xf>
    <xf numFmtId="0" fontId="55" fillId="10" borderId="0" xfId="0" applyFont="1" applyFill="1" applyAlignment="1">
      <alignment horizontal="center"/>
    </xf>
    <xf numFmtId="0" fontId="61" fillId="10" borderId="0" xfId="0" applyFont="1" applyFill="1" applyAlignment="1">
      <alignment horizontal="center" wrapText="1"/>
    </xf>
    <xf numFmtId="0" fontId="34" fillId="10" borderId="75" xfId="0" applyFont="1" applyFill="1" applyBorder="1" applyAlignment="1" applyProtection="1">
      <alignment horizontal="center" vertical="center"/>
      <protection locked="0"/>
    </xf>
    <xf numFmtId="0" fontId="34" fillId="10" borderId="76" xfId="0" applyFont="1" applyFill="1" applyBorder="1" applyAlignment="1" applyProtection="1">
      <alignment horizontal="center" vertical="center"/>
      <protection locked="0"/>
    </xf>
    <xf numFmtId="0" fontId="34" fillId="10" borderId="77" xfId="0" applyFont="1" applyFill="1" applyBorder="1" applyAlignment="1" applyProtection="1">
      <alignment horizontal="center" vertical="center"/>
      <protection locked="0"/>
    </xf>
    <xf numFmtId="0" fontId="16" fillId="10" borderId="75" xfId="0" applyFont="1" applyFill="1" applyBorder="1" applyAlignment="1" applyProtection="1">
      <alignment horizontal="center" vertical="center" shrinkToFit="1"/>
      <protection locked="0"/>
    </xf>
    <xf numFmtId="0" fontId="16" fillId="10" borderId="76" xfId="0" applyFont="1" applyFill="1" applyBorder="1" applyAlignment="1" applyProtection="1">
      <alignment horizontal="center" vertical="center" shrinkToFit="1"/>
      <protection locked="0"/>
    </xf>
    <xf numFmtId="0" fontId="16" fillId="10" borderId="77" xfId="0" applyFont="1" applyFill="1" applyBorder="1" applyAlignment="1" applyProtection="1">
      <alignment horizontal="center" vertical="center" shrinkToFit="1"/>
      <protection locked="0"/>
    </xf>
    <xf numFmtId="0" fontId="20" fillId="10" borderId="76" xfId="0" applyFont="1" applyFill="1" applyBorder="1" applyAlignment="1" applyProtection="1">
      <alignment horizontal="left" vertical="center" shrinkToFit="1"/>
      <protection locked="0"/>
    </xf>
    <xf numFmtId="0" fontId="20" fillId="10" borderId="76" xfId="0" applyFont="1" applyFill="1" applyBorder="1" applyAlignment="1" applyProtection="1">
      <alignment horizontal="right" vertical="center" shrinkToFit="1"/>
      <protection locked="0"/>
    </xf>
    <xf numFmtId="0" fontId="20" fillId="10" borderId="77" xfId="0" applyFont="1" applyFill="1" applyBorder="1" applyAlignment="1" applyProtection="1">
      <alignment horizontal="right" vertical="center" shrinkToFit="1"/>
      <protection locked="0"/>
    </xf>
    <xf numFmtId="0" fontId="55" fillId="10" borderId="0" xfId="0" applyFont="1" applyFill="1" applyAlignment="1">
      <alignment vertical="center" wrapText="1"/>
    </xf>
    <xf numFmtId="0" fontId="56" fillId="10" borderId="0" xfId="0" applyFont="1" applyFill="1" applyAlignment="1">
      <alignment horizontal="center" vertical="center"/>
    </xf>
    <xf numFmtId="0" fontId="56" fillId="10" borderId="0" xfId="0" applyFont="1" applyFill="1" applyAlignment="1">
      <alignment vertical="center" wrapText="1"/>
    </xf>
    <xf numFmtId="0" fontId="16" fillId="10" borderId="75" xfId="0" applyFont="1" applyFill="1" applyBorder="1" applyAlignment="1">
      <alignment horizontal="center" vertical="center"/>
    </xf>
    <xf numFmtId="0" fontId="16" fillId="10" borderId="76" xfId="0" applyFont="1" applyFill="1" applyBorder="1" applyAlignment="1">
      <alignment horizontal="center" vertical="center"/>
    </xf>
    <xf numFmtId="0" fontId="16" fillId="10" borderId="77" xfId="0" applyFont="1" applyFill="1" applyBorder="1" applyAlignment="1">
      <alignment horizontal="center" vertical="center"/>
    </xf>
    <xf numFmtId="49" fontId="34" fillId="10" borderId="75" xfId="0" applyNumberFormat="1" applyFont="1" applyFill="1" applyBorder="1" applyAlignment="1">
      <alignment horizontal="distributed" vertical="center"/>
    </xf>
    <xf numFmtId="49" fontId="16" fillId="10" borderId="93" xfId="0" applyNumberFormat="1" applyFont="1" applyFill="1" applyBorder="1" applyAlignment="1">
      <alignment horizontal="center" vertical="center" shrinkToFit="1"/>
    </xf>
    <xf numFmtId="49" fontId="16" fillId="10" borderId="0" xfId="0" applyNumberFormat="1" applyFont="1" applyFill="1" applyAlignment="1">
      <alignment horizontal="center" vertical="center" shrinkToFit="1"/>
    </xf>
    <xf numFmtId="0" fontId="36" fillId="0" borderId="0" xfId="0" applyFont="1" applyAlignment="1">
      <alignment horizontal="distributed" vertical="center" indent="18"/>
    </xf>
    <xf numFmtId="0" fontId="48" fillId="0" borderId="0" xfId="0" applyFont="1" applyAlignment="1">
      <alignment horizontal="distributed" vertical="center" indent="18"/>
    </xf>
    <xf numFmtId="0" fontId="36" fillId="0" borderId="0" xfId="0" applyFont="1" applyAlignment="1">
      <alignment horizontal="left" vertical="center" indent="1"/>
    </xf>
    <xf numFmtId="0" fontId="39" fillId="0" borderId="64" xfId="0" applyFont="1" applyBorder="1" applyAlignment="1">
      <alignment horizontal="center" vertical="center"/>
    </xf>
    <xf numFmtId="0" fontId="39" fillId="0" borderId="65" xfId="0" applyFont="1" applyBorder="1" applyAlignment="1">
      <alignment horizontal="center" vertical="center"/>
    </xf>
    <xf numFmtId="0" fontId="39" fillId="0" borderId="66" xfId="0" applyFont="1" applyBorder="1" applyAlignment="1">
      <alignment horizontal="center" vertical="center"/>
    </xf>
    <xf numFmtId="0" fontId="39" fillId="0" borderId="70" xfId="0" applyFont="1" applyBorder="1" applyAlignment="1">
      <alignment horizontal="center" vertical="center"/>
    </xf>
    <xf numFmtId="0" fontId="39" fillId="0" borderId="42" xfId="0" applyFont="1" applyBorder="1" applyAlignment="1">
      <alignment horizontal="center" vertical="center"/>
    </xf>
    <xf numFmtId="0" fontId="39" fillId="0" borderId="71" xfId="0" applyFont="1" applyBorder="1" applyAlignment="1">
      <alignment horizontal="center" vertical="center"/>
    </xf>
    <xf numFmtId="0" fontId="39" fillId="0" borderId="0" xfId="0" applyFont="1" applyAlignment="1">
      <alignment horizontal="right" vertical="center" shrinkToFit="1"/>
    </xf>
    <xf numFmtId="0" fontId="39" fillId="0" borderId="0" xfId="0" applyFont="1" applyAlignment="1">
      <alignment horizontal="left" vertical="top" shrinkToFit="1"/>
    </xf>
    <xf numFmtId="0" fontId="17" fillId="0" borderId="0" xfId="0" applyFont="1" applyAlignment="1">
      <alignment horizontal="distributed" vertical="center" indent="15"/>
    </xf>
    <xf numFmtId="0" fontId="39" fillId="0" borderId="0" xfId="0" applyFont="1" applyAlignment="1">
      <alignment horizontal="left" vertical="center" wrapText="1" shrinkToFit="1"/>
    </xf>
    <xf numFmtId="0" fontId="39" fillId="0" borderId="0" xfId="0" applyFont="1" applyAlignment="1">
      <alignment horizontal="left" vertical="top" wrapText="1" shrinkToFit="1"/>
    </xf>
    <xf numFmtId="0" fontId="39" fillId="0" borderId="0" xfId="0" applyFont="1" applyAlignment="1">
      <alignment horizontal="right" vertical="top" shrinkToFit="1"/>
    </xf>
    <xf numFmtId="0" fontId="39" fillId="0" borderId="0" xfId="0" applyFont="1" applyAlignment="1">
      <alignment horizontal="left" vertical="top" wrapText="1"/>
    </xf>
    <xf numFmtId="0" fontId="16" fillId="0" borderId="0" xfId="0" applyFont="1" applyAlignment="1">
      <alignment horizontal="right" vertical="top" shrinkToFit="1"/>
    </xf>
    <xf numFmtId="0" fontId="16" fillId="0" borderId="0" xfId="0" applyFont="1" applyAlignment="1">
      <alignment horizontal="left" vertical="top" wrapText="1" shrinkToFit="1"/>
    </xf>
    <xf numFmtId="0" fontId="16" fillId="0" borderId="0" xfId="0" applyFont="1" applyAlignment="1">
      <alignment horizontal="left" vertical="top" shrinkToFit="1"/>
    </xf>
    <xf numFmtId="0" fontId="65" fillId="0" borderId="0" xfId="3" applyFont="1" applyAlignment="1">
      <alignment horizontal="left" vertical="center"/>
    </xf>
    <xf numFmtId="0" fontId="63" fillId="0" borderId="0" xfId="3" applyFont="1" applyAlignment="1">
      <alignment horizontal="distributed" vertical="center" indent="15"/>
    </xf>
    <xf numFmtId="0" fontId="67" fillId="12" borderId="0" xfId="3" applyFont="1" applyFill="1" applyAlignment="1">
      <alignment horizontal="center" vertical="center"/>
    </xf>
    <xf numFmtId="0" fontId="65" fillId="0" borderId="0" xfId="3" applyFont="1" applyAlignment="1">
      <alignment horizontal="right" vertical="center"/>
    </xf>
    <xf numFmtId="0" fontId="66" fillId="8" borderId="0" xfId="3" applyFont="1" applyFill="1" applyAlignment="1">
      <alignment horizontal="left" vertical="center" indent="1" shrinkToFit="1"/>
    </xf>
    <xf numFmtId="0" fontId="65" fillId="0" borderId="0" xfId="3" applyFont="1" applyAlignment="1">
      <alignment horizontal="distributed" vertical="center"/>
    </xf>
    <xf numFmtId="0" fontId="66" fillId="9" borderId="0" xfId="3" applyFont="1" applyFill="1" applyAlignment="1">
      <alignment horizontal="center" vertical="center" shrinkToFit="1"/>
    </xf>
    <xf numFmtId="0" fontId="67" fillId="8" borderId="0" xfId="3" applyFont="1" applyFill="1" applyAlignment="1">
      <alignment horizontal="left" vertical="center" indent="1" shrinkToFit="1"/>
    </xf>
    <xf numFmtId="0" fontId="66" fillId="13" borderId="0" xfId="3" applyFont="1" applyFill="1" applyAlignment="1">
      <alignment horizontal="left" vertical="center" indent="1" shrinkToFit="1"/>
    </xf>
  </cellXfs>
  <cellStyles count="5">
    <cellStyle name="スタイル 1" xfId="1" xr:uid="{00000000-0005-0000-0000-000000000000}"/>
    <cellStyle name="ハイパーリンク" xfId="2" builtinId="8"/>
    <cellStyle name="桁区切り" xfId="4" builtinId="6"/>
    <cellStyle name="標準" xfId="0" builtinId="0"/>
    <cellStyle name="標準 2" xfId="3" xr:uid="{00000000-0005-0000-0000-000003000000}"/>
  </cellStyles>
  <dxfs count="0"/>
  <tableStyles count="0" defaultTableStyle="TableStyleMedium2" defaultPivotStyle="PivotStyleLight16"/>
  <colors>
    <mruColors>
      <color rgb="FFCCFFFF"/>
      <color rgb="FF66FFFF"/>
      <color rgb="FFCCFFCC"/>
      <color rgb="FFFF33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7620</xdr:colOff>
          <xdr:row>20</xdr:row>
          <xdr:rowOff>22860</xdr:rowOff>
        </xdr:from>
        <xdr:to>
          <xdr:col>22</xdr:col>
          <xdr:colOff>289560</xdr:colOff>
          <xdr:row>37</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76199</xdr:colOff>
      <xdr:row>16</xdr:row>
      <xdr:rowOff>38100</xdr:rowOff>
    </xdr:from>
    <xdr:to>
      <xdr:col>0</xdr:col>
      <xdr:colOff>292199</xdr:colOff>
      <xdr:row>16</xdr:row>
      <xdr:rowOff>254100</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76199" y="36957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33</xdr:row>
      <xdr:rowOff>38100</xdr:rowOff>
    </xdr:from>
    <xdr:to>
      <xdr:col>0</xdr:col>
      <xdr:colOff>282675</xdr:colOff>
      <xdr:row>33</xdr:row>
      <xdr:rowOff>254100</xdr:rowOff>
    </xdr:to>
    <xdr:sp macro="" textlink="">
      <xdr:nvSpPr>
        <xdr:cNvPr id="3" name="正方形/長方形 2">
          <a:extLst>
            <a:ext uri="{FF2B5EF4-FFF2-40B4-BE49-F238E27FC236}">
              <a16:creationId xmlns:a16="http://schemas.microsoft.com/office/drawing/2014/main" id="{00000000-0008-0000-1000-000003000000}"/>
            </a:ext>
          </a:extLst>
        </xdr:cNvPr>
        <xdr:cNvSpPr/>
      </xdr:nvSpPr>
      <xdr:spPr>
        <a:xfrm>
          <a:off x="66675" y="861822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34</xdr:row>
      <xdr:rowOff>38100</xdr:rowOff>
    </xdr:from>
    <xdr:to>
      <xdr:col>0</xdr:col>
      <xdr:colOff>282675</xdr:colOff>
      <xdr:row>34</xdr:row>
      <xdr:rowOff>254100</xdr:rowOff>
    </xdr:to>
    <xdr:sp macro="" textlink="">
      <xdr:nvSpPr>
        <xdr:cNvPr id="4" name="正方形/長方形 3">
          <a:extLst>
            <a:ext uri="{FF2B5EF4-FFF2-40B4-BE49-F238E27FC236}">
              <a16:creationId xmlns:a16="http://schemas.microsoft.com/office/drawing/2014/main" id="{00000000-0008-0000-1000-000004000000}"/>
            </a:ext>
          </a:extLst>
        </xdr:cNvPr>
        <xdr:cNvSpPr/>
      </xdr:nvSpPr>
      <xdr:spPr>
        <a:xfrm>
          <a:off x="66675" y="890778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35</xdr:row>
      <xdr:rowOff>38100</xdr:rowOff>
    </xdr:from>
    <xdr:to>
      <xdr:col>0</xdr:col>
      <xdr:colOff>282675</xdr:colOff>
      <xdr:row>35</xdr:row>
      <xdr:rowOff>254100</xdr:rowOff>
    </xdr:to>
    <xdr:sp macro="" textlink="">
      <xdr:nvSpPr>
        <xdr:cNvPr id="5" name="正方形/長方形 4">
          <a:extLst>
            <a:ext uri="{FF2B5EF4-FFF2-40B4-BE49-F238E27FC236}">
              <a16:creationId xmlns:a16="http://schemas.microsoft.com/office/drawing/2014/main" id="{00000000-0008-0000-1000-000005000000}"/>
            </a:ext>
          </a:extLst>
        </xdr:cNvPr>
        <xdr:cNvSpPr/>
      </xdr:nvSpPr>
      <xdr:spPr>
        <a:xfrm>
          <a:off x="66675" y="919734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36</xdr:row>
      <xdr:rowOff>38100</xdr:rowOff>
    </xdr:from>
    <xdr:to>
      <xdr:col>0</xdr:col>
      <xdr:colOff>282675</xdr:colOff>
      <xdr:row>36</xdr:row>
      <xdr:rowOff>254100</xdr:rowOff>
    </xdr:to>
    <xdr:sp macro="" textlink="">
      <xdr:nvSpPr>
        <xdr:cNvPr id="6" name="正方形/長方形 5">
          <a:extLst>
            <a:ext uri="{FF2B5EF4-FFF2-40B4-BE49-F238E27FC236}">
              <a16:creationId xmlns:a16="http://schemas.microsoft.com/office/drawing/2014/main" id="{00000000-0008-0000-1000-000006000000}"/>
            </a:ext>
          </a:extLst>
        </xdr:cNvPr>
        <xdr:cNvSpPr/>
      </xdr:nvSpPr>
      <xdr:spPr>
        <a:xfrm>
          <a:off x="66675" y="94869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37</xdr:row>
      <xdr:rowOff>38100</xdr:rowOff>
    </xdr:from>
    <xdr:to>
      <xdr:col>0</xdr:col>
      <xdr:colOff>282675</xdr:colOff>
      <xdr:row>37</xdr:row>
      <xdr:rowOff>254100</xdr:rowOff>
    </xdr:to>
    <xdr:sp macro="" textlink="">
      <xdr:nvSpPr>
        <xdr:cNvPr id="7" name="正方形/長方形 6">
          <a:extLst>
            <a:ext uri="{FF2B5EF4-FFF2-40B4-BE49-F238E27FC236}">
              <a16:creationId xmlns:a16="http://schemas.microsoft.com/office/drawing/2014/main" id="{00000000-0008-0000-1000-000007000000}"/>
            </a:ext>
          </a:extLst>
        </xdr:cNvPr>
        <xdr:cNvSpPr/>
      </xdr:nvSpPr>
      <xdr:spPr>
        <a:xfrm>
          <a:off x="66675" y="977646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38</xdr:row>
      <xdr:rowOff>38100</xdr:rowOff>
    </xdr:from>
    <xdr:to>
      <xdr:col>0</xdr:col>
      <xdr:colOff>282675</xdr:colOff>
      <xdr:row>38</xdr:row>
      <xdr:rowOff>254100</xdr:rowOff>
    </xdr:to>
    <xdr:sp macro="" textlink="">
      <xdr:nvSpPr>
        <xdr:cNvPr id="8" name="正方形/長方形 7">
          <a:extLst>
            <a:ext uri="{FF2B5EF4-FFF2-40B4-BE49-F238E27FC236}">
              <a16:creationId xmlns:a16="http://schemas.microsoft.com/office/drawing/2014/main" id="{00000000-0008-0000-1000-000008000000}"/>
            </a:ext>
          </a:extLst>
        </xdr:cNvPr>
        <xdr:cNvSpPr/>
      </xdr:nvSpPr>
      <xdr:spPr>
        <a:xfrm>
          <a:off x="66675" y="1006602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39</xdr:row>
      <xdr:rowOff>38100</xdr:rowOff>
    </xdr:from>
    <xdr:to>
      <xdr:col>0</xdr:col>
      <xdr:colOff>282675</xdr:colOff>
      <xdr:row>39</xdr:row>
      <xdr:rowOff>254100</xdr:rowOff>
    </xdr:to>
    <xdr:sp macro="" textlink="">
      <xdr:nvSpPr>
        <xdr:cNvPr id="9" name="正方形/長方形 8">
          <a:extLst>
            <a:ext uri="{FF2B5EF4-FFF2-40B4-BE49-F238E27FC236}">
              <a16:creationId xmlns:a16="http://schemas.microsoft.com/office/drawing/2014/main" id="{00000000-0008-0000-1000-000009000000}"/>
            </a:ext>
          </a:extLst>
        </xdr:cNvPr>
        <xdr:cNvSpPr/>
      </xdr:nvSpPr>
      <xdr:spPr>
        <a:xfrm>
          <a:off x="66675" y="1035558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40</xdr:row>
      <xdr:rowOff>38100</xdr:rowOff>
    </xdr:from>
    <xdr:to>
      <xdr:col>0</xdr:col>
      <xdr:colOff>282675</xdr:colOff>
      <xdr:row>40</xdr:row>
      <xdr:rowOff>254100</xdr:rowOff>
    </xdr:to>
    <xdr:sp macro="" textlink="">
      <xdr:nvSpPr>
        <xdr:cNvPr id="10" name="正方形/長方形 9">
          <a:extLst>
            <a:ext uri="{FF2B5EF4-FFF2-40B4-BE49-F238E27FC236}">
              <a16:creationId xmlns:a16="http://schemas.microsoft.com/office/drawing/2014/main" id="{00000000-0008-0000-1000-00000A000000}"/>
            </a:ext>
          </a:extLst>
        </xdr:cNvPr>
        <xdr:cNvSpPr/>
      </xdr:nvSpPr>
      <xdr:spPr>
        <a:xfrm>
          <a:off x="66675" y="1064514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17</xdr:row>
      <xdr:rowOff>38100</xdr:rowOff>
    </xdr:from>
    <xdr:to>
      <xdr:col>0</xdr:col>
      <xdr:colOff>282675</xdr:colOff>
      <xdr:row>17</xdr:row>
      <xdr:rowOff>254100</xdr:rowOff>
    </xdr:to>
    <xdr:sp macro="" textlink="">
      <xdr:nvSpPr>
        <xdr:cNvPr id="11" name="正方形/長方形 10">
          <a:extLst>
            <a:ext uri="{FF2B5EF4-FFF2-40B4-BE49-F238E27FC236}">
              <a16:creationId xmlns:a16="http://schemas.microsoft.com/office/drawing/2014/main" id="{00000000-0008-0000-1000-00000B000000}"/>
            </a:ext>
          </a:extLst>
        </xdr:cNvPr>
        <xdr:cNvSpPr/>
      </xdr:nvSpPr>
      <xdr:spPr>
        <a:xfrm>
          <a:off x="66675" y="398526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18</xdr:row>
      <xdr:rowOff>38100</xdr:rowOff>
    </xdr:from>
    <xdr:to>
      <xdr:col>0</xdr:col>
      <xdr:colOff>282675</xdr:colOff>
      <xdr:row>18</xdr:row>
      <xdr:rowOff>254100</xdr:rowOff>
    </xdr:to>
    <xdr:sp macro="" textlink="">
      <xdr:nvSpPr>
        <xdr:cNvPr id="12" name="正方形/長方形 11">
          <a:extLst>
            <a:ext uri="{FF2B5EF4-FFF2-40B4-BE49-F238E27FC236}">
              <a16:creationId xmlns:a16="http://schemas.microsoft.com/office/drawing/2014/main" id="{00000000-0008-0000-1000-00000C000000}"/>
            </a:ext>
          </a:extLst>
        </xdr:cNvPr>
        <xdr:cNvSpPr/>
      </xdr:nvSpPr>
      <xdr:spPr>
        <a:xfrm>
          <a:off x="66675" y="427482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19</xdr:row>
      <xdr:rowOff>38100</xdr:rowOff>
    </xdr:from>
    <xdr:to>
      <xdr:col>0</xdr:col>
      <xdr:colOff>282675</xdr:colOff>
      <xdr:row>19</xdr:row>
      <xdr:rowOff>254100</xdr:rowOff>
    </xdr:to>
    <xdr:sp macro="" textlink="">
      <xdr:nvSpPr>
        <xdr:cNvPr id="13" name="正方形/長方形 12">
          <a:extLst>
            <a:ext uri="{FF2B5EF4-FFF2-40B4-BE49-F238E27FC236}">
              <a16:creationId xmlns:a16="http://schemas.microsoft.com/office/drawing/2014/main" id="{00000000-0008-0000-1000-00000D000000}"/>
            </a:ext>
          </a:extLst>
        </xdr:cNvPr>
        <xdr:cNvSpPr/>
      </xdr:nvSpPr>
      <xdr:spPr>
        <a:xfrm>
          <a:off x="66675" y="456438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20</xdr:row>
      <xdr:rowOff>38100</xdr:rowOff>
    </xdr:from>
    <xdr:to>
      <xdr:col>0</xdr:col>
      <xdr:colOff>282675</xdr:colOff>
      <xdr:row>20</xdr:row>
      <xdr:rowOff>254100</xdr:rowOff>
    </xdr:to>
    <xdr:sp macro="" textlink="">
      <xdr:nvSpPr>
        <xdr:cNvPr id="14" name="正方形/長方形 13">
          <a:extLst>
            <a:ext uri="{FF2B5EF4-FFF2-40B4-BE49-F238E27FC236}">
              <a16:creationId xmlns:a16="http://schemas.microsoft.com/office/drawing/2014/main" id="{00000000-0008-0000-1000-00000E000000}"/>
            </a:ext>
          </a:extLst>
        </xdr:cNvPr>
        <xdr:cNvSpPr/>
      </xdr:nvSpPr>
      <xdr:spPr>
        <a:xfrm>
          <a:off x="66675" y="485394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21</xdr:row>
      <xdr:rowOff>38100</xdr:rowOff>
    </xdr:from>
    <xdr:to>
      <xdr:col>0</xdr:col>
      <xdr:colOff>282675</xdr:colOff>
      <xdr:row>21</xdr:row>
      <xdr:rowOff>254100</xdr:rowOff>
    </xdr:to>
    <xdr:sp macro="" textlink="">
      <xdr:nvSpPr>
        <xdr:cNvPr id="15" name="正方形/長方形 14">
          <a:extLst>
            <a:ext uri="{FF2B5EF4-FFF2-40B4-BE49-F238E27FC236}">
              <a16:creationId xmlns:a16="http://schemas.microsoft.com/office/drawing/2014/main" id="{00000000-0008-0000-1000-00000F000000}"/>
            </a:ext>
          </a:extLst>
        </xdr:cNvPr>
        <xdr:cNvSpPr/>
      </xdr:nvSpPr>
      <xdr:spPr>
        <a:xfrm>
          <a:off x="66675" y="5143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22</xdr:row>
      <xdr:rowOff>38100</xdr:rowOff>
    </xdr:from>
    <xdr:to>
      <xdr:col>0</xdr:col>
      <xdr:colOff>282675</xdr:colOff>
      <xdr:row>22</xdr:row>
      <xdr:rowOff>254100</xdr:rowOff>
    </xdr:to>
    <xdr:sp macro="" textlink="">
      <xdr:nvSpPr>
        <xdr:cNvPr id="16" name="正方形/長方形 15">
          <a:extLst>
            <a:ext uri="{FF2B5EF4-FFF2-40B4-BE49-F238E27FC236}">
              <a16:creationId xmlns:a16="http://schemas.microsoft.com/office/drawing/2014/main" id="{00000000-0008-0000-1000-000010000000}"/>
            </a:ext>
          </a:extLst>
        </xdr:cNvPr>
        <xdr:cNvSpPr/>
      </xdr:nvSpPr>
      <xdr:spPr>
        <a:xfrm>
          <a:off x="66675" y="543306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23</xdr:row>
      <xdr:rowOff>38100</xdr:rowOff>
    </xdr:from>
    <xdr:to>
      <xdr:col>0</xdr:col>
      <xdr:colOff>282675</xdr:colOff>
      <xdr:row>23</xdr:row>
      <xdr:rowOff>254100</xdr:rowOff>
    </xdr:to>
    <xdr:sp macro="" textlink="">
      <xdr:nvSpPr>
        <xdr:cNvPr id="17" name="正方形/長方形 16">
          <a:extLst>
            <a:ext uri="{FF2B5EF4-FFF2-40B4-BE49-F238E27FC236}">
              <a16:creationId xmlns:a16="http://schemas.microsoft.com/office/drawing/2014/main" id="{00000000-0008-0000-1000-000011000000}"/>
            </a:ext>
          </a:extLst>
        </xdr:cNvPr>
        <xdr:cNvSpPr/>
      </xdr:nvSpPr>
      <xdr:spPr>
        <a:xfrm>
          <a:off x="66675" y="572262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24</xdr:row>
      <xdr:rowOff>38100</xdr:rowOff>
    </xdr:from>
    <xdr:to>
      <xdr:col>0</xdr:col>
      <xdr:colOff>282675</xdr:colOff>
      <xdr:row>24</xdr:row>
      <xdr:rowOff>254100</xdr:rowOff>
    </xdr:to>
    <xdr:sp macro="" textlink="">
      <xdr:nvSpPr>
        <xdr:cNvPr id="18" name="正方形/長方形 17">
          <a:extLst>
            <a:ext uri="{FF2B5EF4-FFF2-40B4-BE49-F238E27FC236}">
              <a16:creationId xmlns:a16="http://schemas.microsoft.com/office/drawing/2014/main" id="{00000000-0008-0000-1000-000012000000}"/>
            </a:ext>
          </a:extLst>
        </xdr:cNvPr>
        <xdr:cNvSpPr/>
      </xdr:nvSpPr>
      <xdr:spPr>
        <a:xfrm>
          <a:off x="66675" y="601218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25</xdr:row>
      <xdr:rowOff>38100</xdr:rowOff>
    </xdr:from>
    <xdr:to>
      <xdr:col>0</xdr:col>
      <xdr:colOff>282675</xdr:colOff>
      <xdr:row>25</xdr:row>
      <xdr:rowOff>254100</xdr:rowOff>
    </xdr:to>
    <xdr:sp macro="" textlink="">
      <xdr:nvSpPr>
        <xdr:cNvPr id="19" name="正方形/長方形 18">
          <a:extLst>
            <a:ext uri="{FF2B5EF4-FFF2-40B4-BE49-F238E27FC236}">
              <a16:creationId xmlns:a16="http://schemas.microsoft.com/office/drawing/2014/main" id="{00000000-0008-0000-1000-000013000000}"/>
            </a:ext>
          </a:extLst>
        </xdr:cNvPr>
        <xdr:cNvSpPr/>
      </xdr:nvSpPr>
      <xdr:spPr>
        <a:xfrm>
          <a:off x="66675" y="630174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26</xdr:row>
      <xdr:rowOff>38100</xdr:rowOff>
    </xdr:from>
    <xdr:to>
      <xdr:col>0</xdr:col>
      <xdr:colOff>282675</xdr:colOff>
      <xdr:row>26</xdr:row>
      <xdr:rowOff>254100</xdr:rowOff>
    </xdr:to>
    <xdr:sp macro="" textlink="">
      <xdr:nvSpPr>
        <xdr:cNvPr id="20" name="正方形/長方形 19">
          <a:extLst>
            <a:ext uri="{FF2B5EF4-FFF2-40B4-BE49-F238E27FC236}">
              <a16:creationId xmlns:a16="http://schemas.microsoft.com/office/drawing/2014/main" id="{00000000-0008-0000-1000-000014000000}"/>
            </a:ext>
          </a:extLst>
        </xdr:cNvPr>
        <xdr:cNvSpPr/>
      </xdr:nvSpPr>
      <xdr:spPr>
        <a:xfrm>
          <a:off x="66675" y="65913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27</xdr:row>
      <xdr:rowOff>38100</xdr:rowOff>
    </xdr:from>
    <xdr:to>
      <xdr:col>0</xdr:col>
      <xdr:colOff>282675</xdr:colOff>
      <xdr:row>27</xdr:row>
      <xdr:rowOff>254100</xdr:rowOff>
    </xdr:to>
    <xdr:sp macro="" textlink="">
      <xdr:nvSpPr>
        <xdr:cNvPr id="21" name="正方形/長方形 20">
          <a:extLst>
            <a:ext uri="{FF2B5EF4-FFF2-40B4-BE49-F238E27FC236}">
              <a16:creationId xmlns:a16="http://schemas.microsoft.com/office/drawing/2014/main" id="{00000000-0008-0000-1000-000015000000}"/>
            </a:ext>
          </a:extLst>
        </xdr:cNvPr>
        <xdr:cNvSpPr/>
      </xdr:nvSpPr>
      <xdr:spPr>
        <a:xfrm>
          <a:off x="66675" y="688086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28</xdr:row>
      <xdr:rowOff>38100</xdr:rowOff>
    </xdr:from>
    <xdr:to>
      <xdr:col>0</xdr:col>
      <xdr:colOff>282675</xdr:colOff>
      <xdr:row>28</xdr:row>
      <xdr:rowOff>254100</xdr:rowOff>
    </xdr:to>
    <xdr:sp macro="" textlink="">
      <xdr:nvSpPr>
        <xdr:cNvPr id="22" name="正方形/長方形 21">
          <a:extLst>
            <a:ext uri="{FF2B5EF4-FFF2-40B4-BE49-F238E27FC236}">
              <a16:creationId xmlns:a16="http://schemas.microsoft.com/office/drawing/2014/main" id="{00000000-0008-0000-1000-000016000000}"/>
            </a:ext>
          </a:extLst>
        </xdr:cNvPr>
        <xdr:cNvSpPr/>
      </xdr:nvSpPr>
      <xdr:spPr>
        <a:xfrm>
          <a:off x="66675" y="717042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29</xdr:row>
      <xdr:rowOff>38100</xdr:rowOff>
    </xdr:from>
    <xdr:to>
      <xdr:col>0</xdr:col>
      <xdr:colOff>282675</xdr:colOff>
      <xdr:row>29</xdr:row>
      <xdr:rowOff>254100</xdr:rowOff>
    </xdr:to>
    <xdr:sp macro="" textlink="">
      <xdr:nvSpPr>
        <xdr:cNvPr id="23" name="正方形/長方形 22">
          <a:extLst>
            <a:ext uri="{FF2B5EF4-FFF2-40B4-BE49-F238E27FC236}">
              <a16:creationId xmlns:a16="http://schemas.microsoft.com/office/drawing/2014/main" id="{00000000-0008-0000-1000-000017000000}"/>
            </a:ext>
          </a:extLst>
        </xdr:cNvPr>
        <xdr:cNvSpPr/>
      </xdr:nvSpPr>
      <xdr:spPr>
        <a:xfrm>
          <a:off x="66675" y="745998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30</xdr:row>
      <xdr:rowOff>38100</xdr:rowOff>
    </xdr:from>
    <xdr:to>
      <xdr:col>0</xdr:col>
      <xdr:colOff>282675</xdr:colOff>
      <xdr:row>30</xdr:row>
      <xdr:rowOff>254100</xdr:rowOff>
    </xdr:to>
    <xdr:sp macro="" textlink="">
      <xdr:nvSpPr>
        <xdr:cNvPr id="24" name="正方形/長方形 23">
          <a:extLst>
            <a:ext uri="{FF2B5EF4-FFF2-40B4-BE49-F238E27FC236}">
              <a16:creationId xmlns:a16="http://schemas.microsoft.com/office/drawing/2014/main" id="{00000000-0008-0000-1000-000018000000}"/>
            </a:ext>
          </a:extLst>
        </xdr:cNvPr>
        <xdr:cNvSpPr/>
      </xdr:nvSpPr>
      <xdr:spPr>
        <a:xfrm>
          <a:off x="66675" y="774954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31</xdr:row>
      <xdr:rowOff>38100</xdr:rowOff>
    </xdr:from>
    <xdr:to>
      <xdr:col>0</xdr:col>
      <xdr:colOff>282675</xdr:colOff>
      <xdr:row>31</xdr:row>
      <xdr:rowOff>254100</xdr:rowOff>
    </xdr:to>
    <xdr:sp macro="" textlink="">
      <xdr:nvSpPr>
        <xdr:cNvPr id="25" name="正方形/長方形 24">
          <a:extLst>
            <a:ext uri="{FF2B5EF4-FFF2-40B4-BE49-F238E27FC236}">
              <a16:creationId xmlns:a16="http://schemas.microsoft.com/office/drawing/2014/main" id="{00000000-0008-0000-1000-000019000000}"/>
            </a:ext>
          </a:extLst>
        </xdr:cNvPr>
        <xdr:cNvSpPr/>
      </xdr:nvSpPr>
      <xdr:spPr>
        <a:xfrm>
          <a:off x="66675" y="80391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32</xdr:row>
      <xdr:rowOff>38100</xdr:rowOff>
    </xdr:from>
    <xdr:to>
      <xdr:col>0</xdr:col>
      <xdr:colOff>282675</xdr:colOff>
      <xdr:row>32</xdr:row>
      <xdr:rowOff>254100</xdr:rowOff>
    </xdr:to>
    <xdr:sp macro="" textlink="">
      <xdr:nvSpPr>
        <xdr:cNvPr id="26" name="正方形/長方形 25">
          <a:extLst>
            <a:ext uri="{FF2B5EF4-FFF2-40B4-BE49-F238E27FC236}">
              <a16:creationId xmlns:a16="http://schemas.microsoft.com/office/drawing/2014/main" id="{00000000-0008-0000-1000-00001A000000}"/>
            </a:ext>
          </a:extLst>
        </xdr:cNvPr>
        <xdr:cNvSpPr/>
      </xdr:nvSpPr>
      <xdr:spPr>
        <a:xfrm>
          <a:off x="66675" y="832866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76199</xdr:colOff>
      <xdr:row>16</xdr:row>
      <xdr:rowOff>38100</xdr:rowOff>
    </xdr:from>
    <xdr:to>
      <xdr:col>0</xdr:col>
      <xdr:colOff>292199</xdr:colOff>
      <xdr:row>16</xdr:row>
      <xdr:rowOff>254100</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76199" y="3714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33</xdr:row>
      <xdr:rowOff>38100</xdr:rowOff>
    </xdr:from>
    <xdr:to>
      <xdr:col>0</xdr:col>
      <xdr:colOff>282675</xdr:colOff>
      <xdr:row>33</xdr:row>
      <xdr:rowOff>254100</xdr:rowOff>
    </xdr:to>
    <xdr:sp macro="" textlink="">
      <xdr:nvSpPr>
        <xdr:cNvPr id="3" name="正方形/長方形 2">
          <a:extLst>
            <a:ext uri="{FF2B5EF4-FFF2-40B4-BE49-F238E27FC236}">
              <a16:creationId xmlns:a16="http://schemas.microsoft.com/office/drawing/2014/main" id="{00000000-0008-0000-1100-000003000000}"/>
            </a:ext>
          </a:extLst>
        </xdr:cNvPr>
        <xdr:cNvSpPr/>
      </xdr:nvSpPr>
      <xdr:spPr>
        <a:xfrm>
          <a:off x="66675" y="8572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34</xdr:row>
      <xdr:rowOff>38100</xdr:rowOff>
    </xdr:from>
    <xdr:to>
      <xdr:col>0</xdr:col>
      <xdr:colOff>282675</xdr:colOff>
      <xdr:row>34</xdr:row>
      <xdr:rowOff>254100</xdr:rowOff>
    </xdr:to>
    <xdr:sp macro="" textlink="">
      <xdr:nvSpPr>
        <xdr:cNvPr id="4" name="正方形/長方形 3">
          <a:extLst>
            <a:ext uri="{FF2B5EF4-FFF2-40B4-BE49-F238E27FC236}">
              <a16:creationId xmlns:a16="http://schemas.microsoft.com/office/drawing/2014/main" id="{00000000-0008-0000-1100-000004000000}"/>
            </a:ext>
          </a:extLst>
        </xdr:cNvPr>
        <xdr:cNvSpPr/>
      </xdr:nvSpPr>
      <xdr:spPr>
        <a:xfrm>
          <a:off x="66675" y="8858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35</xdr:row>
      <xdr:rowOff>38100</xdr:rowOff>
    </xdr:from>
    <xdr:to>
      <xdr:col>0</xdr:col>
      <xdr:colOff>282675</xdr:colOff>
      <xdr:row>35</xdr:row>
      <xdr:rowOff>254100</xdr:rowOff>
    </xdr:to>
    <xdr:sp macro="" textlink="">
      <xdr:nvSpPr>
        <xdr:cNvPr id="5" name="正方形/長方形 4">
          <a:extLst>
            <a:ext uri="{FF2B5EF4-FFF2-40B4-BE49-F238E27FC236}">
              <a16:creationId xmlns:a16="http://schemas.microsoft.com/office/drawing/2014/main" id="{00000000-0008-0000-1100-000005000000}"/>
            </a:ext>
          </a:extLst>
        </xdr:cNvPr>
        <xdr:cNvSpPr/>
      </xdr:nvSpPr>
      <xdr:spPr>
        <a:xfrm>
          <a:off x="66675" y="9144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36</xdr:row>
      <xdr:rowOff>38100</xdr:rowOff>
    </xdr:from>
    <xdr:to>
      <xdr:col>0</xdr:col>
      <xdr:colOff>282675</xdr:colOff>
      <xdr:row>36</xdr:row>
      <xdr:rowOff>254100</xdr:rowOff>
    </xdr:to>
    <xdr:sp macro="" textlink="">
      <xdr:nvSpPr>
        <xdr:cNvPr id="6" name="正方形/長方形 5">
          <a:extLst>
            <a:ext uri="{FF2B5EF4-FFF2-40B4-BE49-F238E27FC236}">
              <a16:creationId xmlns:a16="http://schemas.microsoft.com/office/drawing/2014/main" id="{00000000-0008-0000-1100-000006000000}"/>
            </a:ext>
          </a:extLst>
        </xdr:cNvPr>
        <xdr:cNvSpPr/>
      </xdr:nvSpPr>
      <xdr:spPr>
        <a:xfrm>
          <a:off x="66675" y="9429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37</xdr:row>
      <xdr:rowOff>38100</xdr:rowOff>
    </xdr:from>
    <xdr:to>
      <xdr:col>0</xdr:col>
      <xdr:colOff>282675</xdr:colOff>
      <xdr:row>37</xdr:row>
      <xdr:rowOff>254100</xdr:rowOff>
    </xdr:to>
    <xdr:sp macro="" textlink="">
      <xdr:nvSpPr>
        <xdr:cNvPr id="7" name="正方形/長方形 6">
          <a:extLst>
            <a:ext uri="{FF2B5EF4-FFF2-40B4-BE49-F238E27FC236}">
              <a16:creationId xmlns:a16="http://schemas.microsoft.com/office/drawing/2014/main" id="{00000000-0008-0000-1100-000007000000}"/>
            </a:ext>
          </a:extLst>
        </xdr:cNvPr>
        <xdr:cNvSpPr/>
      </xdr:nvSpPr>
      <xdr:spPr>
        <a:xfrm>
          <a:off x="66675" y="9715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38</xdr:row>
      <xdr:rowOff>38100</xdr:rowOff>
    </xdr:from>
    <xdr:to>
      <xdr:col>0</xdr:col>
      <xdr:colOff>282675</xdr:colOff>
      <xdr:row>38</xdr:row>
      <xdr:rowOff>254100</xdr:rowOff>
    </xdr:to>
    <xdr:sp macro="" textlink="">
      <xdr:nvSpPr>
        <xdr:cNvPr id="8" name="正方形/長方形 7">
          <a:extLst>
            <a:ext uri="{FF2B5EF4-FFF2-40B4-BE49-F238E27FC236}">
              <a16:creationId xmlns:a16="http://schemas.microsoft.com/office/drawing/2014/main" id="{00000000-0008-0000-1100-000008000000}"/>
            </a:ext>
          </a:extLst>
        </xdr:cNvPr>
        <xdr:cNvSpPr/>
      </xdr:nvSpPr>
      <xdr:spPr>
        <a:xfrm>
          <a:off x="66675" y="10001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39</xdr:row>
      <xdr:rowOff>38100</xdr:rowOff>
    </xdr:from>
    <xdr:to>
      <xdr:col>0</xdr:col>
      <xdr:colOff>282675</xdr:colOff>
      <xdr:row>39</xdr:row>
      <xdr:rowOff>254100</xdr:rowOff>
    </xdr:to>
    <xdr:sp macro="" textlink="">
      <xdr:nvSpPr>
        <xdr:cNvPr id="9" name="正方形/長方形 8">
          <a:extLst>
            <a:ext uri="{FF2B5EF4-FFF2-40B4-BE49-F238E27FC236}">
              <a16:creationId xmlns:a16="http://schemas.microsoft.com/office/drawing/2014/main" id="{00000000-0008-0000-1100-000009000000}"/>
            </a:ext>
          </a:extLst>
        </xdr:cNvPr>
        <xdr:cNvSpPr/>
      </xdr:nvSpPr>
      <xdr:spPr>
        <a:xfrm>
          <a:off x="66675" y="10287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40</xdr:row>
      <xdr:rowOff>38100</xdr:rowOff>
    </xdr:from>
    <xdr:to>
      <xdr:col>0</xdr:col>
      <xdr:colOff>282675</xdr:colOff>
      <xdr:row>40</xdr:row>
      <xdr:rowOff>254100</xdr:rowOff>
    </xdr:to>
    <xdr:sp macro="" textlink="">
      <xdr:nvSpPr>
        <xdr:cNvPr id="10" name="正方形/長方形 9">
          <a:extLst>
            <a:ext uri="{FF2B5EF4-FFF2-40B4-BE49-F238E27FC236}">
              <a16:creationId xmlns:a16="http://schemas.microsoft.com/office/drawing/2014/main" id="{00000000-0008-0000-1100-00000A000000}"/>
            </a:ext>
          </a:extLst>
        </xdr:cNvPr>
        <xdr:cNvSpPr/>
      </xdr:nvSpPr>
      <xdr:spPr>
        <a:xfrm>
          <a:off x="66675" y="10572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17</xdr:row>
      <xdr:rowOff>38100</xdr:rowOff>
    </xdr:from>
    <xdr:to>
      <xdr:col>0</xdr:col>
      <xdr:colOff>282675</xdr:colOff>
      <xdr:row>17</xdr:row>
      <xdr:rowOff>254100</xdr:rowOff>
    </xdr:to>
    <xdr:sp macro="" textlink="">
      <xdr:nvSpPr>
        <xdr:cNvPr id="11" name="正方形/長方形 10">
          <a:extLst>
            <a:ext uri="{FF2B5EF4-FFF2-40B4-BE49-F238E27FC236}">
              <a16:creationId xmlns:a16="http://schemas.microsoft.com/office/drawing/2014/main" id="{00000000-0008-0000-1100-00000B000000}"/>
            </a:ext>
          </a:extLst>
        </xdr:cNvPr>
        <xdr:cNvSpPr/>
      </xdr:nvSpPr>
      <xdr:spPr>
        <a:xfrm>
          <a:off x="66675" y="4000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18</xdr:row>
      <xdr:rowOff>38100</xdr:rowOff>
    </xdr:from>
    <xdr:to>
      <xdr:col>0</xdr:col>
      <xdr:colOff>282675</xdr:colOff>
      <xdr:row>18</xdr:row>
      <xdr:rowOff>254100</xdr:rowOff>
    </xdr:to>
    <xdr:sp macro="" textlink="">
      <xdr:nvSpPr>
        <xdr:cNvPr id="12" name="正方形/長方形 11">
          <a:extLst>
            <a:ext uri="{FF2B5EF4-FFF2-40B4-BE49-F238E27FC236}">
              <a16:creationId xmlns:a16="http://schemas.microsoft.com/office/drawing/2014/main" id="{00000000-0008-0000-1100-00000C000000}"/>
            </a:ext>
          </a:extLst>
        </xdr:cNvPr>
        <xdr:cNvSpPr/>
      </xdr:nvSpPr>
      <xdr:spPr>
        <a:xfrm>
          <a:off x="66675" y="4286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19</xdr:row>
      <xdr:rowOff>38100</xdr:rowOff>
    </xdr:from>
    <xdr:to>
      <xdr:col>0</xdr:col>
      <xdr:colOff>282675</xdr:colOff>
      <xdr:row>19</xdr:row>
      <xdr:rowOff>254100</xdr:rowOff>
    </xdr:to>
    <xdr:sp macro="" textlink="">
      <xdr:nvSpPr>
        <xdr:cNvPr id="13" name="正方形/長方形 12">
          <a:extLst>
            <a:ext uri="{FF2B5EF4-FFF2-40B4-BE49-F238E27FC236}">
              <a16:creationId xmlns:a16="http://schemas.microsoft.com/office/drawing/2014/main" id="{00000000-0008-0000-1100-00000D000000}"/>
            </a:ext>
          </a:extLst>
        </xdr:cNvPr>
        <xdr:cNvSpPr/>
      </xdr:nvSpPr>
      <xdr:spPr>
        <a:xfrm>
          <a:off x="66675" y="4572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20</xdr:row>
      <xdr:rowOff>38100</xdr:rowOff>
    </xdr:from>
    <xdr:to>
      <xdr:col>0</xdr:col>
      <xdr:colOff>282675</xdr:colOff>
      <xdr:row>20</xdr:row>
      <xdr:rowOff>254100</xdr:rowOff>
    </xdr:to>
    <xdr:sp macro="" textlink="">
      <xdr:nvSpPr>
        <xdr:cNvPr id="14" name="正方形/長方形 13">
          <a:extLst>
            <a:ext uri="{FF2B5EF4-FFF2-40B4-BE49-F238E27FC236}">
              <a16:creationId xmlns:a16="http://schemas.microsoft.com/office/drawing/2014/main" id="{00000000-0008-0000-1100-00000E000000}"/>
            </a:ext>
          </a:extLst>
        </xdr:cNvPr>
        <xdr:cNvSpPr/>
      </xdr:nvSpPr>
      <xdr:spPr>
        <a:xfrm>
          <a:off x="66675" y="4857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21</xdr:row>
      <xdr:rowOff>38100</xdr:rowOff>
    </xdr:from>
    <xdr:to>
      <xdr:col>0</xdr:col>
      <xdr:colOff>282675</xdr:colOff>
      <xdr:row>21</xdr:row>
      <xdr:rowOff>254100</xdr:rowOff>
    </xdr:to>
    <xdr:sp macro="" textlink="">
      <xdr:nvSpPr>
        <xdr:cNvPr id="15" name="正方形/長方形 14">
          <a:extLst>
            <a:ext uri="{FF2B5EF4-FFF2-40B4-BE49-F238E27FC236}">
              <a16:creationId xmlns:a16="http://schemas.microsoft.com/office/drawing/2014/main" id="{00000000-0008-0000-1100-00000F000000}"/>
            </a:ext>
          </a:extLst>
        </xdr:cNvPr>
        <xdr:cNvSpPr/>
      </xdr:nvSpPr>
      <xdr:spPr>
        <a:xfrm>
          <a:off x="66675" y="5143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22</xdr:row>
      <xdr:rowOff>38100</xdr:rowOff>
    </xdr:from>
    <xdr:to>
      <xdr:col>0</xdr:col>
      <xdr:colOff>282675</xdr:colOff>
      <xdr:row>22</xdr:row>
      <xdr:rowOff>254100</xdr:rowOff>
    </xdr:to>
    <xdr:sp macro="" textlink="">
      <xdr:nvSpPr>
        <xdr:cNvPr id="16" name="正方形/長方形 15">
          <a:extLst>
            <a:ext uri="{FF2B5EF4-FFF2-40B4-BE49-F238E27FC236}">
              <a16:creationId xmlns:a16="http://schemas.microsoft.com/office/drawing/2014/main" id="{00000000-0008-0000-1100-000010000000}"/>
            </a:ext>
          </a:extLst>
        </xdr:cNvPr>
        <xdr:cNvSpPr/>
      </xdr:nvSpPr>
      <xdr:spPr>
        <a:xfrm>
          <a:off x="66675" y="5429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23</xdr:row>
      <xdr:rowOff>38100</xdr:rowOff>
    </xdr:from>
    <xdr:to>
      <xdr:col>0</xdr:col>
      <xdr:colOff>282675</xdr:colOff>
      <xdr:row>23</xdr:row>
      <xdr:rowOff>254100</xdr:rowOff>
    </xdr:to>
    <xdr:sp macro="" textlink="">
      <xdr:nvSpPr>
        <xdr:cNvPr id="17" name="正方形/長方形 16">
          <a:extLst>
            <a:ext uri="{FF2B5EF4-FFF2-40B4-BE49-F238E27FC236}">
              <a16:creationId xmlns:a16="http://schemas.microsoft.com/office/drawing/2014/main" id="{00000000-0008-0000-1100-000011000000}"/>
            </a:ext>
          </a:extLst>
        </xdr:cNvPr>
        <xdr:cNvSpPr/>
      </xdr:nvSpPr>
      <xdr:spPr>
        <a:xfrm>
          <a:off x="66675" y="5715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24</xdr:row>
      <xdr:rowOff>38100</xdr:rowOff>
    </xdr:from>
    <xdr:to>
      <xdr:col>0</xdr:col>
      <xdr:colOff>282675</xdr:colOff>
      <xdr:row>24</xdr:row>
      <xdr:rowOff>254100</xdr:rowOff>
    </xdr:to>
    <xdr:sp macro="" textlink="">
      <xdr:nvSpPr>
        <xdr:cNvPr id="18" name="正方形/長方形 17">
          <a:extLst>
            <a:ext uri="{FF2B5EF4-FFF2-40B4-BE49-F238E27FC236}">
              <a16:creationId xmlns:a16="http://schemas.microsoft.com/office/drawing/2014/main" id="{00000000-0008-0000-1100-000012000000}"/>
            </a:ext>
          </a:extLst>
        </xdr:cNvPr>
        <xdr:cNvSpPr/>
      </xdr:nvSpPr>
      <xdr:spPr>
        <a:xfrm>
          <a:off x="66675" y="6000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25</xdr:row>
      <xdr:rowOff>38100</xdr:rowOff>
    </xdr:from>
    <xdr:to>
      <xdr:col>0</xdr:col>
      <xdr:colOff>282675</xdr:colOff>
      <xdr:row>25</xdr:row>
      <xdr:rowOff>254100</xdr:rowOff>
    </xdr:to>
    <xdr:sp macro="" textlink="">
      <xdr:nvSpPr>
        <xdr:cNvPr id="19" name="正方形/長方形 18">
          <a:extLst>
            <a:ext uri="{FF2B5EF4-FFF2-40B4-BE49-F238E27FC236}">
              <a16:creationId xmlns:a16="http://schemas.microsoft.com/office/drawing/2014/main" id="{00000000-0008-0000-1100-000013000000}"/>
            </a:ext>
          </a:extLst>
        </xdr:cNvPr>
        <xdr:cNvSpPr/>
      </xdr:nvSpPr>
      <xdr:spPr>
        <a:xfrm>
          <a:off x="66675" y="6286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26</xdr:row>
      <xdr:rowOff>38100</xdr:rowOff>
    </xdr:from>
    <xdr:to>
      <xdr:col>0</xdr:col>
      <xdr:colOff>282675</xdr:colOff>
      <xdr:row>26</xdr:row>
      <xdr:rowOff>254100</xdr:rowOff>
    </xdr:to>
    <xdr:sp macro="" textlink="">
      <xdr:nvSpPr>
        <xdr:cNvPr id="20" name="正方形/長方形 19">
          <a:extLst>
            <a:ext uri="{FF2B5EF4-FFF2-40B4-BE49-F238E27FC236}">
              <a16:creationId xmlns:a16="http://schemas.microsoft.com/office/drawing/2014/main" id="{00000000-0008-0000-1100-000014000000}"/>
            </a:ext>
          </a:extLst>
        </xdr:cNvPr>
        <xdr:cNvSpPr/>
      </xdr:nvSpPr>
      <xdr:spPr>
        <a:xfrm>
          <a:off x="66675" y="6572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27</xdr:row>
      <xdr:rowOff>38100</xdr:rowOff>
    </xdr:from>
    <xdr:to>
      <xdr:col>0</xdr:col>
      <xdr:colOff>282675</xdr:colOff>
      <xdr:row>27</xdr:row>
      <xdr:rowOff>254100</xdr:rowOff>
    </xdr:to>
    <xdr:sp macro="" textlink="">
      <xdr:nvSpPr>
        <xdr:cNvPr id="21" name="正方形/長方形 20">
          <a:extLst>
            <a:ext uri="{FF2B5EF4-FFF2-40B4-BE49-F238E27FC236}">
              <a16:creationId xmlns:a16="http://schemas.microsoft.com/office/drawing/2014/main" id="{00000000-0008-0000-1100-000015000000}"/>
            </a:ext>
          </a:extLst>
        </xdr:cNvPr>
        <xdr:cNvSpPr/>
      </xdr:nvSpPr>
      <xdr:spPr>
        <a:xfrm>
          <a:off x="66675" y="6858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28</xdr:row>
      <xdr:rowOff>38100</xdr:rowOff>
    </xdr:from>
    <xdr:to>
      <xdr:col>0</xdr:col>
      <xdr:colOff>282675</xdr:colOff>
      <xdr:row>28</xdr:row>
      <xdr:rowOff>254100</xdr:rowOff>
    </xdr:to>
    <xdr:sp macro="" textlink="">
      <xdr:nvSpPr>
        <xdr:cNvPr id="22" name="正方形/長方形 21">
          <a:extLst>
            <a:ext uri="{FF2B5EF4-FFF2-40B4-BE49-F238E27FC236}">
              <a16:creationId xmlns:a16="http://schemas.microsoft.com/office/drawing/2014/main" id="{00000000-0008-0000-1100-000016000000}"/>
            </a:ext>
          </a:extLst>
        </xdr:cNvPr>
        <xdr:cNvSpPr/>
      </xdr:nvSpPr>
      <xdr:spPr>
        <a:xfrm>
          <a:off x="66675" y="7143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29</xdr:row>
      <xdr:rowOff>38100</xdr:rowOff>
    </xdr:from>
    <xdr:to>
      <xdr:col>0</xdr:col>
      <xdr:colOff>282675</xdr:colOff>
      <xdr:row>29</xdr:row>
      <xdr:rowOff>254100</xdr:rowOff>
    </xdr:to>
    <xdr:sp macro="" textlink="">
      <xdr:nvSpPr>
        <xdr:cNvPr id="23" name="正方形/長方形 22">
          <a:extLst>
            <a:ext uri="{FF2B5EF4-FFF2-40B4-BE49-F238E27FC236}">
              <a16:creationId xmlns:a16="http://schemas.microsoft.com/office/drawing/2014/main" id="{00000000-0008-0000-1100-000017000000}"/>
            </a:ext>
          </a:extLst>
        </xdr:cNvPr>
        <xdr:cNvSpPr/>
      </xdr:nvSpPr>
      <xdr:spPr>
        <a:xfrm>
          <a:off x="66675" y="74295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30</xdr:row>
      <xdr:rowOff>38100</xdr:rowOff>
    </xdr:from>
    <xdr:to>
      <xdr:col>0</xdr:col>
      <xdr:colOff>282675</xdr:colOff>
      <xdr:row>30</xdr:row>
      <xdr:rowOff>254100</xdr:rowOff>
    </xdr:to>
    <xdr:sp macro="" textlink="">
      <xdr:nvSpPr>
        <xdr:cNvPr id="24" name="正方形/長方形 23">
          <a:extLst>
            <a:ext uri="{FF2B5EF4-FFF2-40B4-BE49-F238E27FC236}">
              <a16:creationId xmlns:a16="http://schemas.microsoft.com/office/drawing/2014/main" id="{00000000-0008-0000-1100-000018000000}"/>
            </a:ext>
          </a:extLst>
        </xdr:cNvPr>
        <xdr:cNvSpPr/>
      </xdr:nvSpPr>
      <xdr:spPr>
        <a:xfrm>
          <a:off x="66675" y="77152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31</xdr:row>
      <xdr:rowOff>38100</xdr:rowOff>
    </xdr:from>
    <xdr:to>
      <xdr:col>0</xdr:col>
      <xdr:colOff>282675</xdr:colOff>
      <xdr:row>31</xdr:row>
      <xdr:rowOff>254100</xdr:rowOff>
    </xdr:to>
    <xdr:sp macro="" textlink="">
      <xdr:nvSpPr>
        <xdr:cNvPr id="25" name="正方形/長方形 24">
          <a:extLst>
            <a:ext uri="{FF2B5EF4-FFF2-40B4-BE49-F238E27FC236}">
              <a16:creationId xmlns:a16="http://schemas.microsoft.com/office/drawing/2014/main" id="{00000000-0008-0000-1100-000019000000}"/>
            </a:ext>
          </a:extLst>
        </xdr:cNvPr>
        <xdr:cNvSpPr/>
      </xdr:nvSpPr>
      <xdr:spPr>
        <a:xfrm>
          <a:off x="66675" y="800100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0</xdr:col>
      <xdr:colOff>66675</xdr:colOff>
      <xdr:row>32</xdr:row>
      <xdr:rowOff>38100</xdr:rowOff>
    </xdr:from>
    <xdr:to>
      <xdr:col>0</xdr:col>
      <xdr:colOff>282675</xdr:colOff>
      <xdr:row>32</xdr:row>
      <xdr:rowOff>254100</xdr:rowOff>
    </xdr:to>
    <xdr:sp macro="" textlink="">
      <xdr:nvSpPr>
        <xdr:cNvPr id="26" name="正方形/長方形 25">
          <a:extLst>
            <a:ext uri="{FF2B5EF4-FFF2-40B4-BE49-F238E27FC236}">
              <a16:creationId xmlns:a16="http://schemas.microsoft.com/office/drawing/2014/main" id="{00000000-0008-0000-1100-00001A000000}"/>
            </a:ext>
          </a:extLst>
        </xdr:cNvPr>
        <xdr:cNvSpPr/>
      </xdr:nvSpPr>
      <xdr:spPr>
        <a:xfrm>
          <a:off x="66675" y="8286750"/>
          <a:ext cx="216000" cy="2160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t"/>
        <a:lstStyle/>
        <a:p>
          <a:pPr algn="l"/>
          <a:endParaRPr kumimoji="1" lang="ja-JP" altLang="en-US" sz="1100"/>
        </a:p>
      </xdr:txBody>
    </xdr:sp>
    <xdr:clientData/>
  </xdr:twoCellAnchor>
  <xdr:twoCellAnchor>
    <xdr:from>
      <xdr:col>34</xdr:col>
      <xdr:colOff>31750</xdr:colOff>
      <xdr:row>2</xdr:row>
      <xdr:rowOff>10583</xdr:rowOff>
    </xdr:from>
    <xdr:to>
      <xdr:col>51</xdr:col>
      <xdr:colOff>107156</xdr:colOff>
      <xdr:row>8</xdr:row>
      <xdr:rowOff>33073</xdr:rowOff>
    </xdr:to>
    <xdr:sp macro="" textlink="">
      <xdr:nvSpPr>
        <xdr:cNvPr id="27" name="正方形/長方形 26">
          <a:extLst>
            <a:ext uri="{FF2B5EF4-FFF2-40B4-BE49-F238E27FC236}">
              <a16:creationId xmlns:a16="http://schemas.microsoft.com/office/drawing/2014/main" id="{00000000-0008-0000-1100-00001B000000}"/>
            </a:ext>
          </a:extLst>
        </xdr:cNvPr>
        <xdr:cNvSpPr/>
      </xdr:nvSpPr>
      <xdr:spPr>
        <a:xfrm>
          <a:off x="7546975" y="572558"/>
          <a:ext cx="6961981" cy="1336940"/>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800"/>
            <a:t>↓こちらに入力ください↓</a:t>
          </a:r>
          <a:endParaRPr kumimoji="1" lang="en-US" altLang="ja-JP" sz="2800"/>
        </a:p>
        <a:p>
          <a:pPr algn="ctr"/>
          <a:r>
            <a:rPr kumimoji="1" lang="ja-JP" altLang="en-US" sz="2800"/>
            <a:t>（左側に自動的に反映されます。）</a:t>
          </a:r>
        </a:p>
      </xdr:txBody>
    </xdr:sp>
    <xdr:clientData/>
  </xdr:twoCellAnchor>
  <xdr:twoCellAnchor>
    <xdr:from>
      <xdr:col>34</xdr:col>
      <xdr:colOff>254000</xdr:colOff>
      <xdr:row>12</xdr:row>
      <xdr:rowOff>42332</xdr:rowOff>
    </xdr:from>
    <xdr:to>
      <xdr:col>48</xdr:col>
      <xdr:colOff>116417</xdr:colOff>
      <xdr:row>15</xdr:row>
      <xdr:rowOff>211665</xdr:rowOff>
    </xdr:to>
    <xdr:sp macro="" textlink="">
      <xdr:nvSpPr>
        <xdr:cNvPr id="28" name="四角形吹き出し 27">
          <a:extLst>
            <a:ext uri="{FF2B5EF4-FFF2-40B4-BE49-F238E27FC236}">
              <a16:creationId xmlns:a16="http://schemas.microsoft.com/office/drawing/2014/main" id="{00000000-0008-0000-1100-00001C000000}"/>
            </a:ext>
          </a:extLst>
        </xdr:cNvPr>
        <xdr:cNvSpPr/>
      </xdr:nvSpPr>
      <xdr:spPr>
        <a:xfrm>
          <a:off x="7769225" y="2718857"/>
          <a:ext cx="5224992" cy="769408"/>
        </a:xfrm>
        <a:prstGeom prst="wedgeRectCallout">
          <a:avLst>
            <a:gd name="adj1" fmla="val 64452"/>
            <a:gd name="adj2" fmla="val -57892"/>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63499</xdr:colOff>
      <xdr:row>12</xdr:row>
      <xdr:rowOff>74083</xdr:rowOff>
    </xdr:from>
    <xdr:to>
      <xdr:col>47</xdr:col>
      <xdr:colOff>169332</xdr:colOff>
      <xdr:row>15</xdr:row>
      <xdr:rowOff>243416</xdr:rowOff>
    </xdr:to>
    <xdr:sp macro="" textlink="">
      <xdr:nvSpPr>
        <xdr:cNvPr id="29" name="テキスト ボックス 28">
          <a:extLst>
            <a:ext uri="{FF2B5EF4-FFF2-40B4-BE49-F238E27FC236}">
              <a16:creationId xmlns:a16="http://schemas.microsoft.com/office/drawing/2014/main" id="{00000000-0008-0000-1100-00001D000000}"/>
            </a:ext>
          </a:extLst>
        </xdr:cNvPr>
        <xdr:cNvSpPr txBox="1"/>
      </xdr:nvSpPr>
      <xdr:spPr>
        <a:xfrm>
          <a:off x="7854949" y="2750608"/>
          <a:ext cx="5020733" cy="769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0">
              <a:solidFill>
                <a:srgbClr val="FF0000"/>
              </a:solidFill>
              <a:latin typeface="HG丸ｺﾞｼｯｸM-PRO" panose="020F0600000000000000" pitchFamily="50" charset="-128"/>
              <a:ea typeface="HG丸ｺﾞｼｯｸM-PRO" panose="020F0600000000000000" pitchFamily="50" charset="-128"/>
            </a:rPr>
            <a:t>「従事する者」及び「うち専任の宅地建物取引士」の人数については、「業務に従事する者」が</a:t>
          </a:r>
          <a:r>
            <a:rPr kumimoji="1" lang="en-US" altLang="ja-JP" sz="900" b="0">
              <a:solidFill>
                <a:srgbClr val="FF0000"/>
              </a:solidFill>
              <a:latin typeface="HG丸ｺﾞｼｯｸM-PRO" panose="020F0600000000000000" pitchFamily="50" charset="-128"/>
              <a:ea typeface="HG丸ｺﾞｼｯｸM-PRO" panose="020F0600000000000000" pitchFamily="50" charset="-128"/>
            </a:rPr>
            <a:t>25</a:t>
          </a:r>
          <a:r>
            <a:rPr kumimoji="1" lang="ja-JP" altLang="en-US" sz="900" b="0">
              <a:solidFill>
                <a:srgbClr val="FF0000"/>
              </a:solidFill>
              <a:latin typeface="HG丸ｺﾞｼｯｸM-PRO" panose="020F0600000000000000" pitchFamily="50" charset="-128"/>
              <a:ea typeface="HG丸ｺﾞｼｯｸM-PRO" panose="020F0600000000000000" pitchFamily="50" charset="-128"/>
            </a:rPr>
            <a:t>名以内であれば自動計算されます。</a:t>
          </a:r>
        </a:p>
        <a:p>
          <a:pPr algn="l"/>
          <a:r>
            <a:rPr kumimoji="1" lang="ja-JP" altLang="en-US" sz="900" b="0">
              <a:solidFill>
                <a:srgbClr val="FF0000"/>
              </a:solidFill>
              <a:latin typeface="HG丸ｺﾞｼｯｸM-PRO" panose="020F0600000000000000" pitchFamily="50" charset="-128"/>
              <a:ea typeface="HG丸ｺﾞｼｯｸM-PRO" panose="020F0600000000000000" pitchFamily="50" charset="-128"/>
            </a:rPr>
            <a:t>シートをコピーするなどし、</a:t>
          </a:r>
          <a:r>
            <a:rPr kumimoji="1" lang="ja-JP" altLang="ja-JP" sz="900" b="0">
              <a:solidFill>
                <a:srgbClr val="FF0000"/>
              </a:solidFill>
              <a:effectLst/>
              <a:latin typeface="HG丸ｺﾞｼｯｸM-PRO" panose="020F0600000000000000" pitchFamily="50" charset="-128"/>
              <a:ea typeface="HG丸ｺﾞｼｯｸM-PRO" panose="020F0600000000000000" pitchFamily="50" charset="-128"/>
              <a:cs typeface="+mn-cs"/>
            </a:rPr>
            <a:t>「業務に従事する者」</a:t>
          </a:r>
          <a:r>
            <a:rPr kumimoji="1" lang="ja-JP" altLang="en-US" sz="900" b="0">
              <a:solidFill>
                <a:srgbClr val="FF0000"/>
              </a:solidFill>
              <a:effectLst/>
              <a:latin typeface="HG丸ｺﾞｼｯｸM-PRO" panose="020F0600000000000000" pitchFamily="50" charset="-128"/>
              <a:ea typeface="HG丸ｺﾞｼｯｸM-PRO" panose="020F0600000000000000" pitchFamily="50" charset="-128"/>
              <a:cs typeface="+mn-cs"/>
            </a:rPr>
            <a:t>が</a:t>
          </a:r>
          <a:r>
            <a:rPr kumimoji="1" lang="en-US" altLang="ja-JP" sz="900" b="0">
              <a:solidFill>
                <a:srgbClr val="FF0000"/>
              </a:solidFill>
              <a:latin typeface="HG丸ｺﾞｼｯｸM-PRO" panose="020F0600000000000000" pitchFamily="50" charset="-128"/>
              <a:ea typeface="HG丸ｺﾞｼｯｸM-PRO" panose="020F0600000000000000" pitchFamily="50" charset="-128"/>
            </a:rPr>
            <a:t>25</a:t>
          </a:r>
          <a:r>
            <a:rPr kumimoji="1" lang="ja-JP" altLang="en-US" sz="900" b="0">
              <a:solidFill>
                <a:srgbClr val="FF0000"/>
              </a:solidFill>
              <a:latin typeface="HG丸ｺﾞｼｯｸM-PRO" panose="020F0600000000000000" pitchFamily="50" charset="-128"/>
              <a:ea typeface="HG丸ｺﾞｼｯｸM-PRO" panose="020F0600000000000000" pitchFamily="50" charset="-128"/>
            </a:rPr>
            <a:t>名以上となるのであれば、右欄において直接入力してください。</a:t>
          </a:r>
        </a:p>
      </xdr:txBody>
    </xdr:sp>
    <xdr:clientData/>
  </xdr:twoCellAnchor>
  <xdr:twoCellAnchor>
    <xdr:from>
      <xdr:col>34</xdr:col>
      <xdr:colOff>31750</xdr:colOff>
      <xdr:row>0</xdr:row>
      <xdr:rowOff>31750</xdr:rowOff>
    </xdr:from>
    <xdr:to>
      <xdr:col>51</xdr:col>
      <xdr:colOff>107156</xdr:colOff>
      <xdr:row>1</xdr:row>
      <xdr:rowOff>300302</xdr:rowOff>
    </xdr:to>
    <xdr:sp macro="" textlink="">
      <xdr:nvSpPr>
        <xdr:cNvPr id="30" name="正方形/長方形 29">
          <a:extLst>
            <a:ext uri="{FF2B5EF4-FFF2-40B4-BE49-F238E27FC236}">
              <a16:creationId xmlns:a16="http://schemas.microsoft.com/office/drawing/2014/main" id="{00000000-0008-0000-1100-00001E000000}"/>
            </a:ext>
          </a:extLst>
        </xdr:cNvPr>
        <xdr:cNvSpPr/>
      </xdr:nvSpPr>
      <xdr:spPr>
        <a:xfrm>
          <a:off x="7546975" y="31750"/>
          <a:ext cx="6961981" cy="516202"/>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2400"/>
            <a:t>必要に応じてコピーしてください。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91440</xdr:colOff>
      <xdr:row>4</xdr:row>
      <xdr:rowOff>15240</xdr:rowOff>
    </xdr:from>
    <xdr:to>
      <xdr:col>2</xdr:col>
      <xdr:colOff>91440</xdr:colOff>
      <xdr:row>5</xdr:row>
      <xdr:rowOff>243840</xdr:rowOff>
    </xdr:to>
    <xdr:sp macro="" textlink="">
      <xdr:nvSpPr>
        <xdr:cNvPr id="2" name="Line 1">
          <a:extLst>
            <a:ext uri="{FF2B5EF4-FFF2-40B4-BE49-F238E27FC236}">
              <a16:creationId xmlns:a16="http://schemas.microsoft.com/office/drawing/2014/main" id="{00000000-0008-0000-1200-000002000000}"/>
            </a:ext>
          </a:extLst>
        </xdr:cNvPr>
        <xdr:cNvSpPr>
          <a:spLocks noChangeShapeType="1"/>
        </xdr:cNvSpPr>
      </xdr:nvSpPr>
      <xdr:spPr bwMode="auto">
        <a:xfrm>
          <a:off x="662940" y="1272540"/>
          <a:ext cx="0" cy="542925"/>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2</xdr:col>
      <xdr:colOff>38100</xdr:colOff>
      <xdr:row>4</xdr:row>
      <xdr:rowOff>304800</xdr:rowOff>
    </xdr:from>
    <xdr:to>
      <xdr:col>2</xdr:col>
      <xdr:colOff>146100</xdr:colOff>
      <xdr:row>4</xdr:row>
      <xdr:rowOff>304800</xdr:rowOff>
    </xdr:to>
    <xdr:cxnSp macro="">
      <xdr:nvCxnSpPr>
        <xdr:cNvPr id="3" name="直線コネクタ 2">
          <a:extLst>
            <a:ext uri="{FF2B5EF4-FFF2-40B4-BE49-F238E27FC236}">
              <a16:creationId xmlns:a16="http://schemas.microsoft.com/office/drawing/2014/main" id="{00000000-0008-0000-1200-000003000000}"/>
            </a:ext>
          </a:extLst>
        </xdr:cNvPr>
        <xdr:cNvCxnSpPr/>
      </xdr:nvCxnSpPr>
      <xdr:spPr>
        <a:xfrm>
          <a:off x="609600" y="1562100"/>
          <a:ext cx="108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220980</xdr:colOff>
      <xdr:row>3</xdr:row>
      <xdr:rowOff>114300</xdr:rowOff>
    </xdr:from>
    <xdr:to>
      <xdr:col>3</xdr:col>
      <xdr:colOff>0</xdr:colOff>
      <xdr:row>4</xdr:row>
      <xdr:rowOff>30480</xdr:rowOff>
    </xdr:to>
    <xdr:sp macro="" textlink="">
      <xdr:nvSpPr>
        <xdr:cNvPr id="4" name="テキスト ボックス 3">
          <a:extLst>
            <a:ext uri="{FF2B5EF4-FFF2-40B4-BE49-F238E27FC236}">
              <a16:creationId xmlns:a16="http://schemas.microsoft.com/office/drawing/2014/main" id="{00000000-0008-0000-1200-000004000000}"/>
            </a:ext>
          </a:extLst>
        </xdr:cNvPr>
        <xdr:cNvSpPr txBox="1"/>
      </xdr:nvSpPr>
      <xdr:spPr>
        <a:xfrm>
          <a:off x="506730" y="1057275"/>
          <a:ext cx="350520" cy="230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Cambria Math" panose="02040503050406030204" pitchFamily="18" charset="0"/>
              <a:ea typeface="Cambria Math" panose="02040503050406030204" pitchFamily="18" charset="0"/>
            </a:rPr>
            <a:t>N</a:t>
          </a:r>
          <a:endParaRPr kumimoji="1" lang="ja-JP" altLang="en-US" sz="1100">
            <a:latin typeface="Cambria Math" panose="02040503050406030204"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91440</xdr:colOff>
      <xdr:row>4</xdr:row>
      <xdr:rowOff>15240</xdr:rowOff>
    </xdr:from>
    <xdr:to>
      <xdr:col>2</xdr:col>
      <xdr:colOff>91440</xdr:colOff>
      <xdr:row>5</xdr:row>
      <xdr:rowOff>243840</xdr:rowOff>
    </xdr:to>
    <xdr:sp macro="" textlink="">
      <xdr:nvSpPr>
        <xdr:cNvPr id="2" name="Line 1">
          <a:extLst>
            <a:ext uri="{FF2B5EF4-FFF2-40B4-BE49-F238E27FC236}">
              <a16:creationId xmlns:a16="http://schemas.microsoft.com/office/drawing/2014/main" id="{00000000-0008-0000-1300-000002000000}"/>
            </a:ext>
          </a:extLst>
        </xdr:cNvPr>
        <xdr:cNvSpPr>
          <a:spLocks noChangeShapeType="1"/>
        </xdr:cNvSpPr>
      </xdr:nvSpPr>
      <xdr:spPr bwMode="auto">
        <a:xfrm>
          <a:off x="662940" y="1272540"/>
          <a:ext cx="0" cy="542925"/>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2</xdr:col>
      <xdr:colOff>38100</xdr:colOff>
      <xdr:row>4</xdr:row>
      <xdr:rowOff>304800</xdr:rowOff>
    </xdr:from>
    <xdr:to>
      <xdr:col>2</xdr:col>
      <xdr:colOff>146100</xdr:colOff>
      <xdr:row>4</xdr:row>
      <xdr:rowOff>304800</xdr:rowOff>
    </xdr:to>
    <xdr:cxnSp macro="">
      <xdr:nvCxnSpPr>
        <xdr:cNvPr id="3" name="直線コネクタ 2">
          <a:extLst>
            <a:ext uri="{FF2B5EF4-FFF2-40B4-BE49-F238E27FC236}">
              <a16:creationId xmlns:a16="http://schemas.microsoft.com/office/drawing/2014/main" id="{00000000-0008-0000-1300-000003000000}"/>
            </a:ext>
          </a:extLst>
        </xdr:cNvPr>
        <xdr:cNvCxnSpPr/>
      </xdr:nvCxnSpPr>
      <xdr:spPr>
        <a:xfrm>
          <a:off x="609600" y="1562100"/>
          <a:ext cx="108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220980</xdr:colOff>
      <xdr:row>3</xdr:row>
      <xdr:rowOff>114300</xdr:rowOff>
    </xdr:from>
    <xdr:to>
      <xdr:col>3</xdr:col>
      <xdr:colOff>0</xdr:colOff>
      <xdr:row>4</xdr:row>
      <xdr:rowOff>30480</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506730" y="1057275"/>
          <a:ext cx="350520" cy="230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Cambria Math" panose="02040503050406030204" pitchFamily="18" charset="0"/>
              <a:ea typeface="Cambria Math" panose="02040503050406030204" pitchFamily="18" charset="0"/>
            </a:rPr>
            <a:t>N</a:t>
          </a:r>
          <a:endParaRPr kumimoji="1" lang="ja-JP" altLang="en-US" sz="1100">
            <a:latin typeface="Cambria Math" panose="02040503050406030204" pitchFamily="18" charset="0"/>
          </a:endParaRPr>
        </a:p>
      </xdr:txBody>
    </xdr:sp>
    <xdr:clientData/>
  </xdr:twoCellAnchor>
  <xdr:twoCellAnchor>
    <xdr:from>
      <xdr:col>2</xdr:col>
      <xdr:colOff>91440</xdr:colOff>
      <xdr:row>4</xdr:row>
      <xdr:rowOff>15240</xdr:rowOff>
    </xdr:from>
    <xdr:to>
      <xdr:col>2</xdr:col>
      <xdr:colOff>91440</xdr:colOff>
      <xdr:row>5</xdr:row>
      <xdr:rowOff>243840</xdr:rowOff>
    </xdr:to>
    <xdr:sp macro="" textlink="">
      <xdr:nvSpPr>
        <xdr:cNvPr id="5" name="Line 1">
          <a:extLst>
            <a:ext uri="{FF2B5EF4-FFF2-40B4-BE49-F238E27FC236}">
              <a16:creationId xmlns:a16="http://schemas.microsoft.com/office/drawing/2014/main" id="{00000000-0008-0000-1300-000005000000}"/>
            </a:ext>
          </a:extLst>
        </xdr:cNvPr>
        <xdr:cNvSpPr>
          <a:spLocks noChangeShapeType="1"/>
        </xdr:cNvSpPr>
      </xdr:nvSpPr>
      <xdr:spPr bwMode="auto">
        <a:xfrm>
          <a:off x="662940" y="1272540"/>
          <a:ext cx="0" cy="542925"/>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2</xdr:col>
      <xdr:colOff>38100</xdr:colOff>
      <xdr:row>4</xdr:row>
      <xdr:rowOff>304800</xdr:rowOff>
    </xdr:from>
    <xdr:to>
      <xdr:col>2</xdr:col>
      <xdr:colOff>146100</xdr:colOff>
      <xdr:row>4</xdr:row>
      <xdr:rowOff>304800</xdr:rowOff>
    </xdr:to>
    <xdr:cxnSp macro="">
      <xdr:nvCxnSpPr>
        <xdr:cNvPr id="6" name="直線コネクタ 5">
          <a:extLst>
            <a:ext uri="{FF2B5EF4-FFF2-40B4-BE49-F238E27FC236}">
              <a16:creationId xmlns:a16="http://schemas.microsoft.com/office/drawing/2014/main" id="{00000000-0008-0000-1300-000006000000}"/>
            </a:ext>
          </a:extLst>
        </xdr:cNvPr>
        <xdr:cNvCxnSpPr/>
      </xdr:nvCxnSpPr>
      <xdr:spPr>
        <a:xfrm>
          <a:off x="609600" y="1562100"/>
          <a:ext cx="108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220980</xdr:colOff>
      <xdr:row>3</xdr:row>
      <xdr:rowOff>114300</xdr:rowOff>
    </xdr:from>
    <xdr:to>
      <xdr:col>3</xdr:col>
      <xdr:colOff>0</xdr:colOff>
      <xdr:row>4</xdr:row>
      <xdr:rowOff>30480</xdr:rowOff>
    </xdr:to>
    <xdr:sp macro="" textlink="">
      <xdr:nvSpPr>
        <xdr:cNvPr id="7" name="テキスト ボックス 6">
          <a:extLst>
            <a:ext uri="{FF2B5EF4-FFF2-40B4-BE49-F238E27FC236}">
              <a16:creationId xmlns:a16="http://schemas.microsoft.com/office/drawing/2014/main" id="{00000000-0008-0000-1300-000007000000}"/>
            </a:ext>
          </a:extLst>
        </xdr:cNvPr>
        <xdr:cNvSpPr txBox="1"/>
      </xdr:nvSpPr>
      <xdr:spPr>
        <a:xfrm>
          <a:off x="506730" y="1057275"/>
          <a:ext cx="350520" cy="230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Cambria Math" panose="02040503050406030204" pitchFamily="18" charset="0"/>
              <a:ea typeface="Cambria Math" panose="02040503050406030204" pitchFamily="18" charset="0"/>
            </a:rPr>
            <a:t>N</a:t>
          </a:r>
          <a:endParaRPr kumimoji="1" lang="ja-JP" altLang="en-US" sz="1100">
            <a:latin typeface="Cambria Math" panose="020405030504060302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50</xdr:row>
      <xdr:rowOff>15240</xdr:rowOff>
    </xdr:from>
    <xdr:to>
      <xdr:col>16</xdr:col>
      <xdr:colOff>0</xdr:colOff>
      <xdr:row>54</xdr:row>
      <xdr:rowOff>194760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3223260" y="9441180"/>
          <a:ext cx="0" cy="972000"/>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104775</xdr:colOff>
      <xdr:row>15</xdr:row>
      <xdr:rowOff>152400</xdr:rowOff>
    </xdr:from>
    <xdr:to>
      <xdr:col>16</xdr:col>
      <xdr:colOff>38100</xdr:colOff>
      <xdr:row>15</xdr:row>
      <xdr:rowOff>152400</xdr:rowOff>
    </xdr:to>
    <xdr:cxnSp macro="">
      <xdr:nvCxnSpPr>
        <xdr:cNvPr id="2" name="直線コネクタ 1">
          <a:extLst>
            <a:ext uri="{FF2B5EF4-FFF2-40B4-BE49-F238E27FC236}">
              <a16:creationId xmlns:a16="http://schemas.microsoft.com/office/drawing/2014/main" id="{00000000-0008-0000-0400-000002000000}"/>
            </a:ext>
          </a:extLst>
        </xdr:cNvPr>
        <xdr:cNvCxnSpPr/>
      </xdr:nvCxnSpPr>
      <xdr:spPr>
        <a:xfrm>
          <a:off x="3448050" y="2724150"/>
          <a:ext cx="704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28575</xdr:colOff>
      <xdr:row>15</xdr:row>
      <xdr:rowOff>161925</xdr:rowOff>
    </xdr:from>
    <xdr:to>
      <xdr:col>21</xdr:col>
      <xdr:colOff>180975</xdr:colOff>
      <xdr:row>15</xdr:row>
      <xdr:rowOff>161925</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4914900" y="2733675"/>
          <a:ext cx="666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28575</xdr:colOff>
      <xdr:row>15</xdr:row>
      <xdr:rowOff>161925</xdr:rowOff>
    </xdr:from>
    <xdr:to>
      <xdr:col>26</xdr:col>
      <xdr:colOff>180975</xdr:colOff>
      <xdr:row>15</xdr:row>
      <xdr:rowOff>161925</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6200775" y="2733675"/>
          <a:ext cx="666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23812</xdr:colOff>
      <xdr:row>2</xdr:row>
      <xdr:rowOff>23812</xdr:rowOff>
    </xdr:from>
    <xdr:to>
      <xdr:col>50</xdr:col>
      <xdr:colOff>297656</xdr:colOff>
      <xdr:row>6</xdr:row>
      <xdr:rowOff>142874</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7996237" y="366712"/>
          <a:ext cx="5122069" cy="804862"/>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400"/>
            <a:t>↓こちらに入力ください↓</a:t>
          </a:r>
          <a:endParaRPr kumimoji="1" lang="en-US" altLang="ja-JP" sz="2400"/>
        </a:p>
        <a:p>
          <a:pPr algn="ctr"/>
          <a:r>
            <a:rPr kumimoji="1" lang="ja-JP" altLang="en-US" sz="2400"/>
            <a:t>（左側に自動的に反映されます。）</a:t>
          </a:r>
        </a:p>
      </xdr:txBody>
    </xdr:sp>
    <xdr:clientData/>
  </xdr:twoCellAnchor>
  <xdr:twoCellAnchor>
    <xdr:from>
      <xdr:col>31</xdr:col>
      <xdr:colOff>35718</xdr:colOff>
      <xdr:row>0</xdr:row>
      <xdr:rowOff>11907</xdr:rowOff>
    </xdr:from>
    <xdr:to>
      <xdr:col>50</xdr:col>
      <xdr:colOff>309562</xdr:colOff>
      <xdr:row>2</xdr:row>
      <xdr:rowOff>119062</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8008143" y="11907"/>
          <a:ext cx="5112544" cy="450055"/>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2400"/>
            <a:t>必要に応じてコピーしてください。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47625</xdr:colOff>
      <xdr:row>2</xdr:row>
      <xdr:rowOff>83343</xdr:rowOff>
    </xdr:from>
    <xdr:to>
      <xdr:col>50</xdr:col>
      <xdr:colOff>321469</xdr:colOff>
      <xdr:row>6</xdr:row>
      <xdr:rowOff>166687</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915150" y="483393"/>
          <a:ext cx="6884194" cy="883444"/>
        </a:xfrm>
        <a:prstGeom prst="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kumimoji="1" lang="ja-JP" altLang="en-US" sz="2400"/>
            <a:t>↓こちらに入力ください↓</a:t>
          </a:r>
          <a:endParaRPr kumimoji="1" lang="en-US" altLang="ja-JP" sz="2400"/>
        </a:p>
        <a:p>
          <a:pPr algn="ctr"/>
          <a:r>
            <a:rPr kumimoji="1" lang="ja-JP" altLang="en-US" sz="2400"/>
            <a:t>（左側に自動的に反映されます。）</a:t>
          </a:r>
        </a:p>
      </xdr:txBody>
    </xdr:sp>
    <xdr:clientData/>
  </xdr:twoCellAnchor>
  <xdr:twoCellAnchor>
    <xdr:from>
      <xdr:col>31</xdr:col>
      <xdr:colOff>47624</xdr:colOff>
      <xdr:row>0</xdr:row>
      <xdr:rowOff>0</xdr:rowOff>
    </xdr:from>
    <xdr:to>
      <xdr:col>50</xdr:col>
      <xdr:colOff>321468</xdr:colOff>
      <xdr:row>2</xdr:row>
      <xdr:rowOff>107156</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6915149" y="0"/>
          <a:ext cx="6884194" cy="507206"/>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2400"/>
            <a:t>必要に応じてコピーしてください。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16</xdr:row>
      <xdr:rowOff>9525</xdr:rowOff>
    </xdr:from>
    <xdr:to>
      <xdr:col>6</xdr:col>
      <xdr:colOff>169545</xdr:colOff>
      <xdr:row>17</xdr:row>
      <xdr:rowOff>152400</xdr:rowOff>
    </xdr:to>
    <xdr:cxnSp macro="">
      <xdr:nvCxnSpPr>
        <xdr:cNvPr id="2" name="直線コネクタ 1">
          <a:extLst>
            <a:ext uri="{FF2B5EF4-FFF2-40B4-BE49-F238E27FC236}">
              <a16:creationId xmlns:a16="http://schemas.microsoft.com/office/drawing/2014/main" id="{00000000-0008-0000-0800-000002000000}"/>
            </a:ext>
          </a:extLst>
        </xdr:cNvPr>
        <xdr:cNvCxnSpPr/>
      </xdr:nvCxnSpPr>
      <xdr:spPr>
        <a:xfrm>
          <a:off x="209550" y="3990975"/>
          <a:ext cx="1112520" cy="3048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2</xdr:row>
      <xdr:rowOff>9525</xdr:rowOff>
    </xdr:from>
    <xdr:to>
      <xdr:col>4</xdr:col>
      <xdr:colOff>9525</xdr:colOff>
      <xdr:row>5</xdr:row>
      <xdr:rowOff>190500</xdr:rowOff>
    </xdr:to>
    <xdr:cxnSp macro="">
      <xdr:nvCxnSpPr>
        <xdr:cNvPr id="2" name="直線コネクタ 1">
          <a:extLst>
            <a:ext uri="{FF2B5EF4-FFF2-40B4-BE49-F238E27FC236}">
              <a16:creationId xmlns:a16="http://schemas.microsoft.com/office/drawing/2014/main" id="{00000000-0008-0000-0900-000002000000}"/>
            </a:ext>
          </a:extLst>
        </xdr:cNvPr>
        <xdr:cNvCxnSpPr/>
      </xdr:nvCxnSpPr>
      <xdr:spPr>
        <a:xfrm>
          <a:off x="209550" y="638175"/>
          <a:ext cx="981075" cy="8096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30</xdr:row>
      <xdr:rowOff>104775</xdr:rowOff>
    </xdr:from>
    <xdr:to>
      <xdr:col>0</xdr:col>
      <xdr:colOff>19050</xdr:colOff>
      <xdr:row>30</xdr:row>
      <xdr:rowOff>109538</xdr:rowOff>
    </xdr:to>
    <xdr:cxnSp macro="">
      <xdr:nvCxnSpPr>
        <xdr:cNvPr id="2" name="直線矢印コネクタ 1">
          <a:extLst>
            <a:ext uri="{FF2B5EF4-FFF2-40B4-BE49-F238E27FC236}">
              <a16:creationId xmlns:a16="http://schemas.microsoft.com/office/drawing/2014/main" id="{1CD420E0-4B42-4247-85A6-E6C1094BB492}"/>
            </a:ext>
          </a:extLst>
        </xdr:cNvPr>
        <xdr:cNvCxnSpPr/>
      </xdr:nvCxnSpPr>
      <xdr:spPr>
        <a:xfrm flipV="1">
          <a:off x="0" y="830389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104775</xdr:rowOff>
    </xdr:from>
    <xdr:to>
      <xdr:col>0</xdr:col>
      <xdr:colOff>19050</xdr:colOff>
      <xdr:row>32</xdr:row>
      <xdr:rowOff>109538</xdr:rowOff>
    </xdr:to>
    <xdr:cxnSp macro="">
      <xdr:nvCxnSpPr>
        <xdr:cNvPr id="2" name="直線矢印コネクタ 1">
          <a:extLst>
            <a:ext uri="{FF2B5EF4-FFF2-40B4-BE49-F238E27FC236}">
              <a16:creationId xmlns:a16="http://schemas.microsoft.com/office/drawing/2014/main" id="{F49FEB6D-8AA1-4F66-B0B9-BA6016524949}"/>
            </a:ext>
          </a:extLst>
        </xdr:cNvPr>
        <xdr:cNvCxnSpPr/>
      </xdr:nvCxnSpPr>
      <xdr:spPr>
        <a:xfrm flipV="1">
          <a:off x="0" y="931735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40</xdr:row>
      <xdr:rowOff>104775</xdr:rowOff>
    </xdr:from>
    <xdr:to>
      <xdr:col>0</xdr:col>
      <xdr:colOff>19050</xdr:colOff>
      <xdr:row>40</xdr:row>
      <xdr:rowOff>109538</xdr:rowOff>
    </xdr:to>
    <xdr:cxnSp macro="">
      <xdr:nvCxnSpPr>
        <xdr:cNvPr id="2" name="直線矢印コネクタ 1">
          <a:extLst>
            <a:ext uri="{FF2B5EF4-FFF2-40B4-BE49-F238E27FC236}">
              <a16:creationId xmlns:a16="http://schemas.microsoft.com/office/drawing/2014/main" id="{82A65CBA-D4BB-4FCB-9599-228406C75C51}"/>
            </a:ext>
          </a:extLst>
        </xdr:cNvPr>
        <xdr:cNvCxnSpPr/>
      </xdr:nvCxnSpPr>
      <xdr:spPr>
        <a:xfrm flipV="1">
          <a:off x="266700" y="1123759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42</xdr:row>
      <xdr:rowOff>104775</xdr:rowOff>
    </xdr:from>
    <xdr:to>
      <xdr:col>0</xdr:col>
      <xdr:colOff>19050</xdr:colOff>
      <xdr:row>42</xdr:row>
      <xdr:rowOff>109538</xdr:rowOff>
    </xdr:to>
    <xdr:cxnSp macro="">
      <xdr:nvCxnSpPr>
        <xdr:cNvPr id="3" name="直線矢印コネクタ 2">
          <a:extLst>
            <a:ext uri="{FF2B5EF4-FFF2-40B4-BE49-F238E27FC236}">
              <a16:creationId xmlns:a16="http://schemas.microsoft.com/office/drawing/2014/main" id="{ADDAB2B1-C694-4346-A941-70E97855ADC4}"/>
            </a:ext>
          </a:extLst>
        </xdr:cNvPr>
        <xdr:cNvCxnSpPr/>
      </xdr:nvCxnSpPr>
      <xdr:spPr>
        <a:xfrm flipV="1">
          <a:off x="266700" y="1167955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5.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6.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0.xml"/><Relationship Id="rId1" Type="http://schemas.openxmlformats.org/officeDocument/2006/relationships/printerSettings" Target="../printerSettings/printerSettings19.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1.xml"/><Relationship Id="rId1" Type="http://schemas.openxmlformats.org/officeDocument/2006/relationships/printerSettings" Target="../printerSettings/printerSettings20.bin"/><Relationship Id="rId4" Type="http://schemas.openxmlformats.org/officeDocument/2006/relationships/comments" Target="../comments1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2.xml"/><Relationship Id="rId1" Type="http://schemas.openxmlformats.org/officeDocument/2006/relationships/printerSettings" Target="../printerSettings/printerSettings21.bin"/><Relationship Id="rId4" Type="http://schemas.openxmlformats.org/officeDocument/2006/relationships/comments" Target="../comments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3.xml"/><Relationship Id="rId1" Type="http://schemas.openxmlformats.org/officeDocument/2006/relationships/printerSettings" Target="../printerSettings/printerSettings22.bin"/><Relationship Id="rId4" Type="http://schemas.openxmlformats.org/officeDocument/2006/relationships/comments" Target="../comments19.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6"/>
  <sheetViews>
    <sheetView showGridLines="0" tabSelected="1" view="pageBreakPreview" zoomScaleNormal="100" zoomScaleSheetLayoutView="100" workbookViewId="0">
      <selection sqref="A1:K1"/>
    </sheetView>
  </sheetViews>
  <sheetFormatPr defaultRowHeight="13.2"/>
  <cols>
    <col min="1" max="1" width="4.88671875" customWidth="1"/>
    <col min="2" max="2" width="15.6640625" customWidth="1"/>
    <col min="6" max="6" width="11.21875" bestFit="1" customWidth="1"/>
    <col min="9" max="9" width="13.77734375" customWidth="1"/>
    <col min="10" max="11" width="6.33203125" customWidth="1"/>
    <col min="13" max="13" width="3" customWidth="1"/>
    <col min="14" max="14" width="12.21875" bestFit="1" customWidth="1"/>
    <col min="15" max="15" width="3" bestFit="1" customWidth="1"/>
    <col min="16" max="16" width="12.21875" bestFit="1" customWidth="1"/>
    <col min="17" max="17" width="3" bestFit="1" customWidth="1"/>
    <col min="18" max="18" width="12.21875" bestFit="1" customWidth="1"/>
    <col min="19" max="19" width="3" bestFit="1" customWidth="1"/>
    <col min="20" max="20" width="18.109375" bestFit="1" customWidth="1"/>
  </cols>
  <sheetData>
    <row r="1" spans="1:20" ht="34.950000000000003" customHeight="1" thickBot="1">
      <c r="A1" s="546" t="s">
        <v>0</v>
      </c>
      <c r="B1" s="546"/>
      <c r="C1" s="546"/>
      <c r="D1" s="546"/>
      <c r="E1" s="546"/>
      <c r="F1" s="546"/>
      <c r="G1" s="546"/>
      <c r="H1" s="546"/>
      <c r="I1" s="546"/>
      <c r="J1" s="546"/>
      <c r="K1" s="546"/>
      <c r="M1" t="s">
        <v>1</v>
      </c>
    </row>
    <row r="2" spans="1:20" ht="13.8" thickBot="1">
      <c r="A2" s="1" t="s">
        <v>2</v>
      </c>
      <c r="B2" s="547" t="s">
        <v>3</v>
      </c>
      <c r="C2" s="547"/>
      <c r="D2" s="547"/>
      <c r="E2" s="547"/>
      <c r="F2" s="547"/>
      <c r="G2" s="547"/>
      <c r="H2" s="547"/>
      <c r="I2" s="547"/>
      <c r="J2" s="2" t="s">
        <v>4</v>
      </c>
      <c r="K2" s="3" t="s">
        <v>5</v>
      </c>
      <c r="M2" s="4" t="s">
        <v>6</v>
      </c>
    </row>
    <row r="3" spans="1:20" ht="19.95" customHeight="1">
      <c r="A3" s="548">
        <v>1</v>
      </c>
      <c r="B3" s="5" t="s">
        <v>7</v>
      </c>
      <c r="C3" s="6" t="s">
        <v>8</v>
      </c>
      <c r="D3" s="7"/>
      <c r="E3" s="7"/>
      <c r="F3" s="7"/>
      <c r="G3" s="7"/>
      <c r="H3" s="7"/>
      <c r="I3" s="7"/>
      <c r="J3" s="8"/>
      <c r="K3" s="9"/>
      <c r="M3" s="10" t="s">
        <v>9</v>
      </c>
      <c r="N3" s="11" t="s">
        <v>10</v>
      </c>
      <c r="O3" s="12">
        <v>16</v>
      </c>
      <c r="P3" s="13" t="s">
        <v>11</v>
      </c>
      <c r="Q3" s="12">
        <v>32</v>
      </c>
      <c r="R3" s="13" t="s">
        <v>12</v>
      </c>
      <c r="S3" s="14">
        <v>51</v>
      </c>
      <c r="T3" s="15" t="s">
        <v>13</v>
      </c>
    </row>
    <row r="4" spans="1:20" ht="19.95" customHeight="1">
      <c r="A4" s="549"/>
      <c r="B4" s="16" t="s">
        <v>14</v>
      </c>
      <c r="C4" s="6" t="s">
        <v>545</v>
      </c>
      <c r="E4" s="7"/>
      <c r="F4" s="7"/>
      <c r="G4" s="7"/>
      <c r="H4" s="7"/>
      <c r="I4" s="7"/>
      <c r="J4" s="8" t="s">
        <v>15</v>
      </c>
      <c r="K4" s="9" t="s">
        <v>15</v>
      </c>
      <c r="M4" s="17"/>
      <c r="N4" s="18"/>
      <c r="O4" s="19">
        <v>17</v>
      </c>
      <c r="P4" s="20" t="s">
        <v>16</v>
      </c>
      <c r="Q4" s="19">
        <v>33</v>
      </c>
      <c r="R4" s="20" t="s">
        <v>17</v>
      </c>
      <c r="S4" s="21">
        <v>52</v>
      </c>
      <c r="T4" s="22" t="s">
        <v>18</v>
      </c>
    </row>
    <row r="5" spans="1:20" ht="19.95" customHeight="1">
      <c r="A5" s="549"/>
      <c r="B5" s="16" t="s">
        <v>19</v>
      </c>
      <c r="C5" s="6" t="s">
        <v>20</v>
      </c>
      <c r="E5" s="7"/>
      <c r="F5" s="7"/>
      <c r="G5" s="7"/>
      <c r="H5" s="7"/>
      <c r="I5" s="7"/>
      <c r="J5" s="8" t="s">
        <v>15</v>
      </c>
      <c r="K5" s="9" t="s">
        <v>21</v>
      </c>
      <c r="M5" s="17" t="s">
        <v>22</v>
      </c>
      <c r="N5" s="20" t="s">
        <v>23</v>
      </c>
      <c r="O5" s="19">
        <v>18</v>
      </c>
      <c r="P5" s="20" t="s">
        <v>24</v>
      </c>
      <c r="Q5" s="19">
        <v>34</v>
      </c>
      <c r="R5" s="20" t="s">
        <v>25</v>
      </c>
      <c r="S5" s="21">
        <v>53</v>
      </c>
      <c r="T5" s="22" t="s">
        <v>26</v>
      </c>
    </row>
    <row r="6" spans="1:20" ht="19.95" customHeight="1">
      <c r="A6" s="549"/>
      <c r="B6" s="16" t="s">
        <v>27</v>
      </c>
      <c r="C6" s="6" t="s">
        <v>28</v>
      </c>
      <c r="E6" s="7"/>
      <c r="F6" s="7"/>
      <c r="G6" s="7"/>
      <c r="H6" s="7"/>
      <c r="I6" s="7"/>
      <c r="J6" s="8" t="s">
        <v>15</v>
      </c>
      <c r="K6" s="9" t="s">
        <v>15</v>
      </c>
      <c r="M6" s="17" t="s">
        <v>29</v>
      </c>
      <c r="N6" s="20" t="s">
        <v>30</v>
      </c>
      <c r="O6" s="19">
        <v>19</v>
      </c>
      <c r="P6" s="20" t="s">
        <v>31</v>
      </c>
      <c r="Q6" s="19">
        <v>35</v>
      </c>
      <c r="R6" s="20" t="s">
        <v>32</v>
      </c>
      <c r="S6" s="21">
        <v>54</v>
      </c>
      <c r="T6" s="22" t="s">
        <v>33</v>
      </c>
    </row>
    <row r="7" spans="1:20" ht="19.95" customHeight="1">
      <c r="A7" s="549"/>
      <c r="B7" s="23" t="s">
        <v>34</v>
      </c>
      <c r="C7" s="24" t="s">
        <v>35</v>
      </c>
      <c r="D7" s="25"/>
      <c r="E7" s="26"/>
      <c r="F7" s="26"/>
      <c r="G7" s="26"/>
      <c r="H7" s="26"/>
      <c r="I7" s="26"/>
      <c r="J7" s="27" t="s">
        <v>15</v>
      </c>
      <c r="K7" s="28" t="s">
        <v>15</v>
      </c>
      <c r="M7" s="17" t="s">
        <v>36</v>
      </c>
      <c r="N7" s="20" t="s">
        <v>37</v>
      </c>
      <c r="O7" s="19">
        <v>20</v>
      </c>
      <c r="P7" s="20" t="s">
        <v>38</v>
      </c>
      <c r="Q7" s="19">
        <v>36</v>
      </c>
      <c r="R7" s="20" t="s">
        <v>39</v>
      </c>
      <c r="S7" s="21">
        <v>55</v>
      </c>
      <c r="T7" s="22" t="s">
        <v>40</v>
      </c>
    </row>
    <row r="8" spans="1:20" ht="19.95" customHeight="1">
      <c r="A8" s="550">
        <v>2</v>
      </c>
      <c r="B8" s="551" t="s">
        <v>41</v>
      </c>
      <c r="C8" s="552" t="s">
        <v>42</v>
      </c>
      <c r="D8" s="552"/>
      <c r="E8" s="552"/>
      <c r="F8" s="29" t="s">
        <v>43</v>
      </c>
      <c r="G8" s="30" t="s">
        <v>44</v>
      </c>
      <c r="H8" s="29"/>
      <c r="I8" s="29"/>
      <c r="J8" s="31" t="s">
        <v>15</v>
      </c>
      <c r="K8" s="32" t="s">
        <v>15</v>
      </c>
      <c r="M8" s="17" t="s">
        <v>45</v>
      </c>
      <c r="N8" s="20" t="s">
        <v>46</v>
      </c>
      <c r="O8" s="19">
        <v>21</v>
      </c>
      <c r="P8" s="20" t="s">
        <v>47</v>
      </c>
      <c r="Q8" s="19">
        <v>37</v>
      </c>
      <c r="R8" s="20" t="s">
        <v>48</v>
      </c>
      <c r="S8" s="21">
        <v>56</v>
      </c>
      <c r="T8" s="22" t="s">
        <v>49</v>
      </c>
    </row>
    <row r="9" spans="1:20" ht="19.95" customHeight="1">
      <c r="A9" s="550"/>
      <c r="B9" s="535"/>
      <c r="C9" s="24" t="s">
        <v>50</v>
      </c>
      <c r="D9" s="33"/>
      <c r="E9" s="33"/>
      <c r="F9" s="34"/>
      <c r="G9" s="34"/>
      <c r="H9" s="34"/>
      <c r="I9" s="34"/>
      <c r="J9" s="27" t="s">
        <v>51</v>
      </c>
      <c r="K9" s="28" t="s">
        <v>51</v>
      </c>
      <c r="M9" s="17" t="s">
        <v>52</v>
      </c>
      <c r="N9" s="20" t="s">
        <v>53</v>
      </c>
      <c r="O9" s="35">
        <v>22</v>
      </c>
      <c r="P9" s="36" t="s">
        <v>54</v>
      </c>
      <c r="Q9" s="19">
        <v>38</v>
      </c>
      <c r="R9" s="20" t="s">
        <v>55</v>
      </c>
      <c r="S9" s="21">
        <v>57</v>
      </c>
      <c r="T9" s="22" t="s">
        <v>56</v>
      </c>
    </row>
    <row r="10" spans="1:20" ht="19.95" customHeight="1">
      <c r="A10" s="37">
        <v>3</v>
      </c>
      <c r="B10" s="38" t="s">
        <v>57</v>
      </c>
      <c r="C10" s="519" t="s">
        <v>58</v>
      </c>
      <c r="D10" s="519"/>
      <c r="E10" s="519"/>
      <c r="F10" s="553"/>
      <c r="G10" s="553"/>
      <c r="H10" s="553"/>
      <c r="I10" s="553"/>
      <c r="J10" s="39" t="s">
        <v>15</v>
      </c>
      <c r="K10" s="40" t="s">
        <v>15</v>
      </c>
      <c r="M10" s="17" t="s">
        <v>59</v>
      </c>
      <c r="N10" s="20" t="s">
        <v>60</v>
      </c>
      <c r="O10" s="19">
        <v>23</v>
      </c>
      <c r="P10" s="20" t="s">
        <v>61</v>
      </c>
      <c r="Q10" s="19">
        <v>39</v>
      </c>
      <c r="R10" s="20" t="s">
        <v>62</v>
      </c>
      <c r="S10" s="21">
        <v>58</v>
      </c>
      <c r="T10" s="22" t="s">
        <v>63</v>
      </c>
    </row>
    <row r="11" spans="1:20" ht="19.95" customHeight="1">
      <c r="A11" s="37">
        <v>4</v>
      </c>
      <c r="B11" s="47" t="s">
        <v>64</v>
      </c>
      <c r="C11" s="41" t="s">
        <v>86</v>
      </c>
      <c r="D11" s="48"/>
      <c r="E11" s="48"/>
      <c r="F11" s="48"/>
      <c r="G11" s="554"/>
      <c r="H11" s="554"/>
      <c r="I11" s="554"/>
      <c r="J11" s="39" t="s">
        <v>15</v>
      </c>
      <c r="K11" s="40" t="s">
        <v>15</v>
      </c>
      <c r="M11" s="17" t="s">
        <v>67</v>
      </c>
      <c r="N11" s="20" t="s">
        <v>68</v>
      </c>
      <c r="O11" s="19">
        <v>24</v>
      </c>
      <c r="P11" s="20" t="s">
        <v>69</v>
      </c>
      <c r="Q11" s="19">
        <v>40</v>
      </c>
      <c r="R11" s="20" t="s">
        <v>70</v>
      </c>
      <c r="S11" s="21">
        <v>59</v>
      </c>
      <c r="T11" s="22" t="s">
        <v>71</v>
      </c>
    </row>
    <row r="12" spans="1:20" ht="19.95" customHeight="1">
      <c r="A12" s="550">
        <v>5</v>
      </c>
      <c r="B12" s="551" t="s">
        <v>115</v>
      </c>
      <c r="C12" s="552" t="s">
        <v>65</v>
      </c>
      <c r="D12" s="552"/>
      <c r="E12" s="552"/>
      <c r="F12" s="41"/>
      <c r="G12" s="42" t="s">
        <v>66</v>
      </c>
      <c r="H12" s="41"/>
      <c r="I12" s="41"/>
      <c r="J12" s="31" t="s">
        <v>15</v>
      </c>
      <c r="K12" s="32" t="s">
        <v>21</v>
      </c>
      <c r="M12" s="17" t="s">
        <v>74</v>
      </c>
      <c r="N12" s="20" t="s">
        <v>75</v>
      </c>
      <c r="O12" s="19">
        <v>25</v>
      </c>
      <c r="P12" s="20" t="s">
        <v>76</v>
      </c>
      <c r="Q12" s="19">
        <v>41</v>
      </c>
      <c r="R12" s="20" t="s">
        <v>77</v>
      </c>
      <c r="S12" s="21">
        <v>60</v>
      </c>
      <c r="T12" s="22" t="s">
        <v>78</v>
      </c>
    </row>
    <row r="13" spans="1:20" ht="19.95" customHeight="1">
      <c r="A13" s="550"/>
      <c r="B13" s="535"/>
      <c r="C13" s="33" t="s">
        <v>72</v>
      </c>
      <c r="D13" s="33"/>
      <c r="E13" s="33"/>
      <c r="F13" s="25"/>
      <c r="G13" s="43" t="s">
        <v>73</v>
      </c>
      <c r="H13" s="34"/>
      <c r="I13" s="34"/>
      <c r="J13" s="27" t="s">
        <v>15</v>
      </c>
      <c r="K13" s="28" t="s">
        <v>21</v>
      </c>
      <c r="M13" s="17">
        <v>10</v>
      </c>
      <c r="N13" s="20" t="s">
        <v>81</v>
      </c>
      <c r="O13" s="19">
        <v>26</v>
      </c>
      <c r="P13" s="20" t="s">
        <v>82</v>
      </c>
      <c r="Q13" s="19">
        <v>42</v>
      </c>
      <c r="R13" s="20" t="s">
        <v>83</v>
      </c>
      <c r="S13" s="21">
        <v>61</v>
      </c>
      <c r="T13" s="22" t="s">
        <v>84</v>
      </c>
    </row>
    <row r="14" spans="1:20" ht="19.95" customHeight="1">
      <c r="A14" s="541">
        <v>6</v>
      </c>
      <c r="B14" s="47" t="s">
        <v>91</v>
      </c>
      <c r="C14" s="29" t="s">
        <v>92</v>
      </c>
      <c r="D14" s="41"/>
      <c r="E14" s="41"/>
      <c r="F14" s="41"/>
      <c r="G14" s="41"/>
      <c r="H14" s="41"/>
      <c r="I14" s="49"/>
      <c r="J14" s="543" t="s">
        <v>15</v>
      </c>
      <c r="K14" s="532" t="s">
        <v>15</v>
      </c>
      <c r="M14" s="17">
        <v>11</v>
      </c>
      <c r="N14" s="20" t="s">
        <v>87</v>
      </c>
      <c r="O14" s="19">
        <v>27</v>
      </c>
      <c r="P14" s="20" t="s">
        <v>88</v>
      </c>
      <c r="Q14" s="19">
        <v>43</v>
      </c>
      <c r="R14" s="20" t="s">
        <v>89</v>
      </c>
      <c r="S14" s="21">
        <v>62</v>
      </c>
      <c r="T14" s="22" t="s">
        <v>90</v>
      </c>
    </row>
    <row r="15" spans="1:20" ht="19.95" customHeight="1">
      <c r="A15" s="542"/>
      <c r="B15" s="50" t="s">
        <v>572</v>
      </c>
      <c r="C15" s="51"/>
      <c r="D15" s="51"/>
      <c r="E15" s="51"/>
      <c r="F15" s="51"/>
      <c r="G15" s="51"/>
      <c r="H15" s="51"/>
      <c r="I15" s="52"/>
      <c r="J15" s="544"/>
      <c r="K15" s="533"/>
      <c r="M15" s="17">
        <v>12</v>
      </c>
      <c r="N15" s="20" t="s">
        <v>93</v>
      </c>
      <c r="O15" s="19">
        <v>28</v>
      </c>
      <c r="P15" s="20" t="s">
        <v>94</v>
      </c>
      <c r="Q15" s="19">
        <v>44</v>
      </c>
      <c r="R15" s="20" t="s">
        <v>95</v>
      </c>
      <c r="S15" s="21">
        <v>63</v>
      </c>
      <c r="T15" s="22" t="s">
        <v>96</v>
      </c>
    </row>
    <row r="16" spans="1:20" ht="19.95" customHeight="1">
      <c r="A16" s="542"/>
      <c r="B16" s="50" t="s">
        <v>573</v>
      </c>
      <c r="C16" s="51"/>
      <c r="D16" s="51"/>
      <c r="E16" s="51"/>
      <c r="F16" s="51"/>
      <c r="G16" s="51"/>
      <c r="H16" s="51"/>
      <c r="I16" s="52"/>
      <c r="J16" s="544"/>
      <c r="K16" s="533"/>
      <c r="M16" s="17">
        <v>13</v>
      </c>
      <c r="N16" s="20" t="s">
        <v>97</v>
      </c>
      <c r="O16" s="19">
        <v>29</v>
      </c>
      <c r="P16" s="20" t="s">
        <v>98</v>
      </c>
      <c r="Q16" s="19">
        <v>45</v>
      </c>
      <c r="R16" s="20" t="s">
        <v>99</v>
      </c>
      <c r="S16" s="21">
        <v>64</v>
      </c>
      <c r="T16" s="22" t="s">
        <v>100</v>
      </c>
    </row>
    <row r="17" spans="1:20" ht="19.95" customHeight="1">
      <c r="A17" s="521"/>
      <c r="B17" s="538" t="s">
        <v>104</v>
      </c>
      <c r="C17" s="539"/>
      <c r="D17" s="539"/>
      <c r="E17" s="539"/>
      <c r="F17" s="539"/>
      <c r="G17" s="539"/>
      <c r="H17" s="539"/>
      <c r="I17" s="540"/>
      <c r="J17" s="545"/>
      <c r="K17" s="525"/>
      <c r="M17" s="17">
        <v>14</v>
      </c>
      <c r="N17" s="20" t="s">
        <v>101</v>
      </c>
      <c r="O17" s="19">
        <v>30</v>
      </c>
      <c r="P17" s="20" t="s">
        <v>102</v>
      </c>
      <c r="Q17" s="19">
        <v>46</v>
      </c>
      <c r="R17" s="20" t="s">
        <v>103</v>
      </c>
      <c r="S17" s="53"/>
      <c r="T17" s="54"/>
    </row>
    <row r="18" spans="1:20" ht="19.95" customHeight="1" thickBot="1">
      <c r="A18" s="522">
        <v>7</v>
      </c>
      <c r="B18" t="s">
        <v>108</v>
      </c>
      <c r="D18" s="51" t="s">
        <v>109</v>
      </c>
      <c r="E18" s="60"/>
      <c r="F18" s="60"/>
      <c r="G18" s="60"/>
      <c r="H18" s="60"/>
      <c r="I18" s="60"/>
      <c r="J18" s="524" t="s">
        <v>15</v>
      </c>
      <c r="K18" s="526" t="s">
        <v>15</v>
      </c>
      <c r="M18" s="55">
        <v>15</v>
      </c>
      <c r="N18" s="57" t="s">
        <v>105</v>
      </c>
      <c r="O18" s="56">
        <v>31</v>
      </c>
      <c r="P18" s="57" t="s">
        <v>106</v>
      </c>
      <c r="Q18" s="56">
        <v>47</v>
      </c>
      <c r="R18" s="57" t="s">
        <v>107</v>
      </c>
      <c r="S18" s="58"/>
      <c r="T18" s="59"/>
    </row>
    <row r="19" spans="1:20" ht="19.95" customHeight="1">
      <c r="A19" s="522"/>
      <c r="B19" s="51" t="s">
        <v>572</v>
      </c>
      <c r="J19" s="524"/>
      <c r="K19" s="526"/>
      <c r="M19" s="61"/>
    </row>
    <row r="20" spans="1:20" ht="19.95" customHeight="1">
      <c r="A20" s="522"/>
      <c r="B20" s="62" t="s">
        <v>573</v>
      </c>
      <c r="C20" s="63"/>
      <c r="D20" s="63"/>
      <c r="E20" s="63"/>
      <c r="F20" s="63"/>
      <c r="G20" s="63"/>
      <c r="H20" s="63"/>
      <c r="I20" s="63"/>
      <c r="J20" s="524"/>
      <c r="K20" s="526"/>
    </row>
    <row r="21" spans="1:20" ht="19.95" customHeight="1">
      <c r="A21" s="527">
        <v>8</v>
      </c>
      <c r="B21" t="s">
        <v>85</v>
      </c>
      <c r="C21" t="s">
        <v>116</v>
      </c>
      <c r="J21" s="524" t="s">
        <v>15</v>
      </c>
      <c r="K21" s="526" t="s">
        <v>15</v>
      </c>
    </row>
    <row r="22" spans="1:20" ht="19.95" customHeight="1">
      <c r="A22" s="528"/>
      <c r="B22" s="68" t="s">
        <v>594</v>
      </c>
      <c r="C22" s="68"/>
      <c r="D22" s="24"/>
      <c r="E22" s="24"/>
      <c r="F22" s="24"/>
      <c r="G22" s="24"/>
      <c r="H22" s="24"/>
      <c r="I22" s="69"/>
      <c r="J22" s="524"/>
      <c r="K22" s="526"/>
    </row>
    <row r="23" spans="1:20" ht="19.95" customHeight="1">
      <c r="A23" s="64">
        <v>9</v>
      </c>
      <c r="B23" s="38" t="s">
        <v>79</v>
      </c>
      <c r="C23" s="45" t="s">
        <v>116</v>
      </c>
      <c r="D23" s="495" t="s">
        <v>579</v>
      </c>
      <c r="E23" s="63"/>
      <c r="F23" s="63"/>
      <c r="G23" s="63"/>
      <c r="H23" s="63"/>
      <c r="I23" s="63"/>
      <c r="J23" s="39" t="s">
        <v>15</v>
      </c>
      <c r="K23" s="40" t="s">
        <v>15</v>
      </c>
    </row>
    <row r="24" spans="1:20" ht="19.95" customHeight="1">
      <c r="A24" s="527">
        <v>10</v>
      </c>
      <c r="B24" t="s">
        <v>580</v>
      </c>
      <c r="C24" t="s">
        <v>581</v>
      </c>
      <c r="J24" s="524" t="s">
        <v>15</v>
      </c>
      <c r="K24" s="526" t="s">
        <v>15</v>
      </c>
    </row>
    <row r="25" spans="1:20" ht="19.95" customHeight="1">
      <c r="A25" s="528"/>
      <c r="B25" s="68" t="s">
        <v>594</v>
      </c>
      <c r="C25" s="68"/>
      <c r="D25" s="24"/>
      <c r="E25" s="24"/>
      <c r="F25" s="24"/>
      <c r="G25" s="24"/>
      <c r="H25" s="24"/>
      <c r="I25" s="69"/>
      <c r="J25" s="524"/>
      <c r="K25" s="526"/>
    </row>
    <row r="26" spans="1:20" ht="19.95" customHeight="1">
      <c r="A26" s="64">
        <v>11</v>
      </c>
      <c r="B26" s="38" t="s">
        <v>119</v>
      </c>
      <c r="C26" s="45" t="s">
        <v>111</v>
      </c>
      <c r="D26" s="45"/>
      <c r="E26" s="45"/>
      <c r="F26" s="45"/>
      <c r="G26" s="65"/>
      <c r="H26" s="65"/>
      <c r="I26" s="65"/>
      <c r="J26" s="39" t="s">
        <v>15</v>
      </c>
      <c r="K26" s="40" t="s">
        <v>15</v>
      </c>
    </row>
    <row r="27" spans="1:20" ht="19.95" customHeight="1">
      <c r="A27" s="527">
        <v>12</v>
      </c>
      <c r="B27" s="47" t="s">
        <v>112</v>
      </c>
      <c r="C27" s="42" t="s">
        <v>113</v>
      </c>
      <c r="D27" s="42"/>
      <c r="E27" s="42"/>
      <c r="F27" s="41"/>
      <c r="G27" s="41"/>
      <c r="H27" s="41"/>
      <c r="I27" s="41"/>
      <c r="J27" s="530" t="s">
        <v>15</v>
      </c>
      <c r="K27" s="532" t="s">
        <v>15</v>
      </c>
    </row>
    <row r="28" spans="1:20" ht="19.95" customHeight="1">
      <c r="A28" s="529"/>
      <c r="B28" s="534" t="s">
        <v>114</v>
      </c>
      <c r="C28" s="472" t="s">
        <v>561</v>
      </c>
      <c r="D28" s="472"/>
      <c r="E28" s="472"/>
      <c r="F28" s="472"/>
      <c r="G28" s="472"/>
      <c r="H28" s="472"/>
      <c r="I28" s="473"/>
      <c r="J28" s="531"/>
      <c r="K28" s="533"/>
    </row>
    <row r="29" spans="1:20" ht="19.95" customHeight="1">
      <c r="A29" s="528"/>
      <c r="B29" s="535"/>
      <c r="C29" s="474"/>
      <c r="D29" s="474"/>
      <c r="E29" s="474"/>
      <c r="F29" s="536" t="s">
        <v>562</v>
      </c>
      <c r="G29" s="536"/>
      <c r="H29" s="536"/>
      <c r="I29" s="537"/>
      <c r="J29" s="523"/>
      <c r="K29" s="525"/>
    </row>
    <row r="30" spans="1:20" ht="19.95" customHeight="1">
      <c r="A30" s="64">
        <v>13</v>
      </c>
      <c r="B30" s="38" t="s">
        <v>585</v>
      </c>
      <c r="C30" s="45"/>
      <c r="D30" s="66" t="s">
        <v>586</v>
      </c>
      <c r="E30" s="46"/>
      <c r="F30" s="46"/>
      <c r="G30" s="46"/>
      <c r="H30" s="46"/>
      <c r="I30" s="46"/>
      <c r="J30" s="40" t="s">
        <v>583</v>
      </c>
      <c r="K30" s="40" t="s">
        <v>583</v>
      </c>
    </row>
    <row r="31" spans="1:20" ht="19.95" customHeight="1">
      <c r="A31" s="521">
        <v>14</v>
      </c>
      <c r="B31" t="s">
        <v>117</v>
      </c>
      <c r="E31" s="51" t="s">
        <v>544</v>
      </c>
      <c r="J31" s="523" t="s">
        <v>15</v>
      </c>
      <c r="K31" s="525" t="s">
        <v>21</v>
      </c>
    </row>
    <row r="32" spans="1:20" ht="19.95" customHeight="1">
      <c r="A32" s="522"/>
      <c r="B32" s="67"/>
      <c r="C32" s="63"/>
      <c r="D32" s="63"/>
      <c r="E32" s="63" t="s">
        <v>118</v>
      </c>
      <c r="F32" s="63"/>
      <c r="G32" s="63"/>
      <c r="H32" s="25"/>
      <c r="I32" s="69"/>
      <c r="J32" s="524"/>
      <c r="K32" s="526"/>
    </row>
    <row r="33" spans="1:11" ht="19.95" customHeight="1">
      <c r="A33" s="64">
        <v>15</v>
      </c>
      <c r="B33" s="38" t="s">
        <v>125</v>
      </c>
      <c r="C33" s="492"/>
      <c r="D33" s="492"/>
      <c r="E33" s="493"/>
      <c r="F33" s="493"/>
      <c r="G33" s="493"/>
      <c r="H33" s="493"/>
      <c r="I33" s="493"/>
      <c r="J33" s="39" t="s">
        <v>582</v>
      </c>
      <c r="K33" s="40" t="s">
        <v>583</v>
      </c>
    </row>
    <row r="34" spans="1:11" ht="19.95" customHeight="1">
      <c r="A34" s="64">
        <v>16</v>
      </c>
      <c r="B34" s="38" t="s">
        <v>110</v>
      </c>
      <c r="C34" s="519" t="s">
        <v>599</v>
      </c>
      <c r="D34" s="519"/>
      <c r="E34" s="520"/>
      <c r="F34" s="520"/>
      <c r="G34" s="520"/>
      <c r="H34" s="520"/>
      <c r="I34" s="520"/>
      <c r="J34" s="39" t="s">
        <v>21</v>
      </c>
      <c r="K34" s="40" t="s">
        <v>15</v>
      </c>
    </row>
    <row r="35" spans="1:11" ht="19.95" customHeight="1">
      <c r="A35" s="44">
        <v>17</v>
      </c>
      <c r="B35" s="38" t="s">
        <v>584</v>
      </c>
      <c r="C35" s="45" t="s">
        <v>80</v>
      </c>
      <c r="D35" s="45"/>
      <c r="E35" s="45"/>
      <c r="F35" s="46"/>
      <c r="G35" s="46"/>
      <c r="H35" s="46"/>
      <c r="I35" s="46"/>
      <c r="J35" s="39" t="s">
        <v>15</v>
      </c>
      <c r="K35" s="40" t="s">
        <v>15</v>
      </c>
    </row>
    <row r="36" spans="1:11" ht="19.95" customHeight="1">
      <c r="A36" s="522">
        <v>18</v>
      </c>
      <c r="B36" s="558" t="s">
        <v>120</v>
      </c>
      <c r="C36" s="41" t="s">
        <v>542</v>
      </c>
      <c r="D36" s="29"/>
      <c r="E36" s="29"/>
      <c r="F36" s="29"/>
      <c r="G36" s="29"/>
      <c r="H36" s="29"/>
      <c r="I36" s="29"/>
      <c r="J36" s="524" t="s">
        <v>15</v>
      </c>
      <c r="K36" s="526" t="s">
        <v>21</v>
      </c>
    </row>
    <row r="37" spans="1:11" ht="19.95" customHeight="1">
      <c r="A37" s="522"/>
      <c r="B37" s="559"/>
      <c r="C37" s="70" t="s">
        <v>118</v>
      </c>
      <c r="D37" s="71"/>
      <c r="E37" s="71"/>
      <c r="F37" s="71"/>
      <c r="G37" s="71"/>
      <c r="H37" s="71"/>
      <c r="I37" s="72"/>
      <c r="J37" s="561"/>
      <c r="K37" s="562"/>
    </row>
    <row r="38" spans="1:11" ht="19.95" customHeight="1">
      <c r="A38" s="522"/>
      <c r="B38" s="559"/>
      <c r="C38" t="s">
        <v>543</v>
      </c>
      <c r="D38" s="5"/>
      <c r="E38" s="5"/>
      <c r="F38" s="5"/>
      <c r="G38" s="5"/>
      <c r="H38" s="5"/>
      <c r="I38" s="5"/>
      <c r="J38" s="523" t="s">
        <v>21</v>
      </c>
      <c r="K38" s="525" t="s">
        <v>15</v>
      </c>
    </row>
    <row r="39" spans="1:11" ht="19.95" customHeight="1">
      <c r="A39" s="522"/>
      <c r="B39" s="559"/>
      <c r="C39" s="51" t="s">
        <v>121</v>
      </c>
      <c r="D39" s="51"/>
      <c r="E39" s="51"/>
      <c r="F39" s="51"/>
      <c r="G39" s="51"/>
      <c r="H39" s="51"/>
      <c r="I39" s="51"/>
      <c r="J39" s="524"/>
      <c r="K39" s="526"/>
    </row>
    <row r="40" spans="1:11" ht="19.95" customHeight="1">
      <c r="A40" s="522"/>
      <c r="B40" s="560"/>
      <c r="C40" s="24" t="s">
        <v>122</v>
      </c>
      <c r="D40" s="63"/>
      <c r="E40" s="63"/>
      <c r="F40" s="63"/>
      <c r="G40" s="63"/>
      <c r="H40" s="63"/>
      <c r="I40" s="63"/>
      <c r="J40" s="524"/>
      <c r="K40" s="526"/>
    </row>
    <row r="41" spans="1:11">
      <c r="A41" s="522">
        <v>19</v>
      </c>
      <c r="B41" t="s">
        <v>123</v>
      </c>
      <c r="J41" s="524" t="s">
        <v>15</v>
      </c>
      <c r="K41" s="526" t="s">
        <v>21</v>
      </c>
    </row>
    <row r="42" spans="1:11">
      <c r="A42" s="522"/>
      <c r="B42" s="73"/>
      <c r="C42" s="43" t="s">
        <v>124</v>
      </c>
      <c r="D42" s="43"/>
      <c r="E42" s="43"/>
      <c r="F42" s="43"/>
      <c r="G42" s="69"/>
      <c r="H42" s="69"/>
      <c r="I42" s="69"/>
      <c r="J42" s="524"/>
      <c r="K42" s="526"/>
    </row>
    <row r="43" spans="1:11">
      <c r="A43" s="541">
        <v>20</v>
      </c>
      <c r="B43" t="s">
        <v>126</v>
      </c>
      <c r="J43" s="524" t="s">
        <v>15</v>
      </c>
      <c r="K43" s="526" t="s">
        <v>15</v>
      </c>
    </row>
    <row r="44" spans="1:11" ht="13.8" thickBot="1">
      <c r="A44" s="555"/>
      <c r="B44" s="74"/>
      <c r="C44" s="75" t="s">
        <v>127</v>
      </c>
      <c r="D44" s="75"/>
      <c r="E44" s="75"/>
      <c r="F44" s="74"/>
      <c r="G44" s="74"/>
      <c r="H44" s="74"/>
      <c r="I44" s="74"/>
      <c r="J44" s="556"/>
      <c r="K44" s="557"/>
    </row>
    <row r="45" spans="1:11">
      <c r="A45" t="s">
        <v>546</v>
      </c>
    </row>
    <row r="46" spans="1:11">
      <c r="A46" t="s">
        <v>563</v>
      </c>
    </row>
  </sheetData>
  <sheetProtection sheet="1" objects="1" scenarios="1"/>
  <mergeCells count="47">
    <mergeCell ref="K38:K40"/>
    <mergeCell ref="A41:A42"/>
    <mergeCell ref="J41:J42"/>
    <mergeCell ref="K41:K42"/>
    <mergeCell ref="A43:A44"/>
    <mergeCell ref="J43:J44"/>
    <mergeCell ref="K43:K44"/>
    <mergeCell ref="A36:A40"/>
    <mergeCell ref="B36:B40"/>
    <mergeCell ref="J36:J37"/>
    <mergeCell ref="K36:K37"/>
    <mergeCell ref="J38:J40"/>
    <mergeCell ref="C10:E10"/>
    <mergeCell ref="F10:I10"/>
    <mergeCell ref="A12:A13"/>
    <mergeCell ref="B12:B13"/>
    <mergeCell ref="C12:E12"/>
    <mergeCell ref="G11:I11"/>
    <mergeCell ref="A1:K1"/>
    <mergeCell ref="B2:I2"/>
    <mergeCell ref="A3:A7"/>
    <mergeCell ref="A8:A9"/>
    <mergeCell ref="B8:B9"/>
    <mergeCell ref="C8:E8"/>
    <mergeCell ref="B17:I17"/>
    <mergeCell ref="A18:A20"/>
    <mergeCell ref="J18:J20"/>
    <mergeCell ref="K18:K20"/>
    <mergeCell ref="A21:A22"/>
    <mergeCell ref="J21:J22"/>
    <mergeCell ref="K21:K22"/>
    <mergeCell ref="A14:A17"/>
    <mergeCell ref="J14:J17"/>
    <mergeCell ref="K14:K17"/>
    <mergeCell ref="A24:A25"/>
    <mergeCell ref="J24:J25"/>
    <mergeCell ref="K24:K25"/>
    <mergeCell ref="A27:A29"/>
    <mergeCell ref="J27:J29"/>
    <mergeCell ref="K27:K29"/>
    <mergeCell ref="B28:B29"/>
    <mergeCell ref="F29:I29"/>
    <mergeCell ref="C34:D34"/>
    <mergeCell ref="E34:I34"/>
    <mergeCell ref="A31:A32"/>
    <mergeCell ref="J31:J32"/>
    <mergeCell ref="K31:K32"/>
  </mergeCells>
  <phoneticPr fontId="3"/>
  <printOptions horizontalCentered="1"/>
  <pageMargins left="0.23622047244094491" right="0.23622047244094491" top="0.74803149606299213" bottom="0.74803149606299213" header="0.31496062992125984" footer="0.31496062992125984"/>
  <pageSetup paperSize="9" scale="89" orientation="portrait" verticalDpi="300" r:id="rId1"/>
  <drawing r:id="rId2"/>
  <legacyDrawing r:id="rId3"/>
  <oleObjects>
    <mc:AlternateContent xmlns:mc="http://schemas.openxmlformats.org/markup-compatibility/2006">
      <mc:Choice Requires="x14">
        <oleObject progId="Document" shapeId="1026" r:id="rId4">
          <objectPr defaultSize="0" r:id="rId5">
            <anchor moveWithCells="1">
              <from>
                <xdr:col>12</xdr:col>
                <xdr:colOff>7620</xdr:colOff>
                <xdr:row>20</xdr:row>
                <xdr:rowOff>22860</xdr:rowOff>
              </from>
              <to>
                <xdr:col>22</xdr:col>
                <xdr:colOff>289560</xdr:colOff>
                <xdr:row>37</xdr:row>
                <xdr:rowOff>0</xdr:rowOff>
              </to>
            </anchor>
          </objectPr>
        </oleObject>
      </mc:Choice>
      <mc:Fallback>
        <oleObject progId="Document" shapeId="1026"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9FFCC"/>
  </sheetPr>
  <dimension ref="A1:AM37"/>
  <sheetViews>
    <sheetView showGridLines="0" view="pageBreakPreview" zoomScaleNormal="100" workbookViewId="0">
      <selection sqref="A1:AM1"/>
    </sheetView>
  </sheetViews>
  <sheetFormatPr defaultColWidth="6.6640625" defaultRowHeight="20.100000000000001" customHeight="1"/>
  <cols>
    <col min="1" max="1" width="2.6640625" style="76" customWidth="1"/>
    <col min="2" max="3" width="3.6640625" style="76" customWidth="1"/>
    <col min="4" max="4" width="5.6640625" style="76" customWidth="1"/>
    <col min="5" max="39" width="2.33203125" style="76" customWidth="1"/>
    <col min="40" max="16384" width="6.6640625" style="76"/>
  </cols>
  <sheetData>
    <row r="1" spans="1:39" ht="30" customHeight="1">
      <c r="A1" s="570" t="s">
        <v>221</v>
      </c>
      <c r="B1" s="570"/>
      <c r="C1" s="570"/>
      <c r="D1" s="570"/>
      <c r="E1" s="570"/>
      <c r="F1" s="570"/>
      <c r="G1" s="570"/>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G1" s="570"/>
      <c r="AH1" s="570"/>
      <c r="AI1" s="570"/>
      <c r="AJ1" s="570"/>
      <c r="AK1" s="570"/>
      <c r="AL1" s="570"/>
      <c r="AM1" s="570"/>
    </row>
    <row r="2" spans="1:39" ht="20.100000000000001" customHeight="1">
      <c r="B2" s="76" t="s">
        <v>312</v>
      </c>
      <c r="AL2" s="231"/>
      <c r="AM2" s="231"/>
    </row>
    <row r="3" spans="1:39" s="108" customFormat="1" ht="17.100000000000001" customHeight="1">
      <c r="B3" s="738" t="s">
        <v>554</v>
      </c>
      <c r="C3" s="739"/>
      <c r="D3" s="739"/>
      <c r="E3" s="462" t="str">
        <f>IF('添付書類（１）（第一面）'!H13="","",'添付書類（１）（第一面）'!H13)</f>
        <v/>
      </c>
      <c r="F3" s="213" t="str">
        <f>IF('添付書類（１）（第一面）'!I13="","",'添付書類（１）（第一面）'!I13)</f>
        <v/>
      </c>
      <c r="G3" s="205" t="s">
        <v>306</v>
      </c>
      <c r="H3" s="212" t="str">
        <f>IF('添付書類（１）（第一面）'!K13="","",'添付書類（１）（第一面）'!K13)</f>
        <v/>
      </c>
      <c r="I3" s="205" t="s">
        <v>307</v>
      </c>
      <c r="J3" s="212" t="str">
        <f>IF('添付書類（１）（第一面）'!M13="","",'添付書類（１）（第一面）'!M13)</f>
        <v/>
      </c>
      <c r="K3" s="206" t="s">
        <v>203</v>
      </c>
      <c r="L3" s="211" t="str">
        <f>IF('添付書類（１）（第一面）'!O13="","",'添付書類（１）（第一面）'!O13)</f>
        <v/>
      </c>
      <c r="M3" s="212" t="str">
        <f>IF('添付書類（１）（第一面）'!P13="","",'添付書類（１）（第一面）'!P13)</f>
        <v/>
      </c>
      <c r="N3" s="205" t="s">
        <v>140</v>
      </c>
      <c r="O3" s="212" t="str">
        <f>IF('添付書類（１）（第一面）'!R13="","",'添付書類（１）（第一面）'!R13)</f>
        <v/>
      </c>
      <c r="P3" s="205" t="s">
        <v>326</v>
      </c>
      <c r="Q3" s="212" t="str">
        <f>IF('添付書類（１）（第一面）'!T13="","",'添付書類（１）（第一面）'!T13)</f>
        <v/>
      </c>
      <c r="R3" s="206" t="s">
        <v>327</v>
      </c>
      <c r="S3" s="211" t="str">
        <f>IF('添付書類（１）（第一面）'!V13="","",'添付書類（１）（第一面）'!V13)</f>
        <v>　</v>
      </c>
      <c r="T3" s="212" t="str">
        <f>IF('添付書類（１）（第一面）'!W13="","",'添付書類（１）（第一面）'!W13)</f>
        <v/>
      </c>
      <c r="U3" s="205" t="s">
        <v>140</v>
      </c>
      <c r="V3" s="212" t="str">
        <f>IF('添付書類（１）（第一面）'!Y13="","",'添付書類（１）（第一面）'!Y13)</f>
        <v/>
      </c>
      <c r="W3" s="205" t="s">
        <v>326</v>
      </c>
      <c r="X3" s="212" t="str">
        <f>IF('添付書類（１）（第一面）'!AA13="","",'添付書類（１）（第一面）'!AA13)</f>
        <v/>
      </c>
      <c r="Y3" s="206" t="s">
        <v>327</v>
      </c>
      <c r="Z3" s="211" t="str">
        <f>IF('添付書類（１）（第一面）'!AC13="","",'添付書類（１）（第一面）'!AC13)</f>
        <v>　</v>
      </c>
      <c r="AA3" s="212" t="str">
        <f>IF('添付書類（１）（第一面）'!AD13="","",'添付書類（１）（第一面）'!AD13)</f>
        <v/>
      </c>
      <c r="AB3" s="205" t="s">
        <v>140</v>
      </c>
      <c r="AC3" s="212" t="str">
        <f>IF('添付書類（１）（第一面）'!AF13="","",'添付書類（１）（第一面）'!AF13)</f>
        <v/>
      </c>
      <c r="AD3" s="205" t="s">
        <v>326</v>
      </c>
      <c r="AE3" s="212" t="str">
        <f>IF('添付書類（１）（第一面）'!AH13="","",'添付書類（１）（第一面）'!AH13)</f>
        <v/>
      </c>
      <c r="AF3" s="206" t="s">
        <v>327</v>
      </c>
      <c r="AG3" s="211" t="str">
        <f>IF('添付書類（１）（第一面）'!AJ13="","",'添付書類（１）（第一面）'!AJ13)</f>
        <v/>
      </c>
      <c r="AH3" s="212" t="str">
        <f>IF('添付書類（１）（第一面）'!AK13="","",'添付書類（１）（第一面）'!AK13)</f>
        <v/>
      </c>
      <c r="AI3" s="205" t="s">
        <v>140</v>
      </c>
      <c r="AJ3" s="212" t="str">
        <f>IF('添付書類（１）（第一面）'!AM13="","",'添付書類（１）（第一面）'!AM13)</f>
        <v/>
      </c>
      <c r="AK3" s="205" t="s">
        <v>326</v>
      </c>
      <c r="AL3" s="212" t="str">
        <f>IF('添付書類（１）（第一面）'!AO13="","",'添付書類（１）（第一面）'!AO13)</f>
        <v/>
      </c>
      <c r="AM3" s="206" t="s">
        <v>327</v>
      </c>
    </row>
    <row r="4" spans="1:39" s="108" customFormat="1" ht="17.100000000000001" customHeight="1">
      <c r="B4" s="740"/>
      <c r="C4" s="741"/>
      <c r="D4" s="741"/>
      <c r="E4" s="841" t="s">
        <v>308</v>
      </c>
      <c r="F4" s="842"/>
      <c r="G4" s="842"/>
      <c r="H4" s="842"/>
      <c r="I4" s="842"/>
      <c r="J4" s="842"/>
      <c r="K4" s="843"/>
      <c r="L4" s="841" t="s">
        <v>328</v>
      </c>
      <c r="M4" s="842"/>
      <c r="N4" s="842"/>
      <c r="O4" s="842"/>
      <c r="P4" s="842"/>
      <c r="Q4" s="842"/>
      <c r="R4" s="843"/>
      <c r="S4" s="841" t="s">
        <v>328</v>
      </c>
      <c r="T4" s="842"/>
      <c r="U4" s="842"/>
      <c r="V4" s="842"/>
      <c r="W4" s="842"/>
      <c r="X4" s="842"/>
      <c r="Y4" s="843"/>
      <c r="Z4" s="841" t="s">
        <v>328</v>
      </c>
      <c r="AA4" s="842"/>
      <c r="AB4" s="842"/>
      <c r="AC4" s="842"/>
      <c r="AD4" s="842"/>
      <c r="AE4" s="842"/>
      <c r="AF4" s="843"/>
      <c r="AG4" s="841" t="s">
        <v>328</v>
      </c>
      <c r="AH4" s="842"/>
      <c r="AI4" s="842"/>
      <c r="AJ4" s="842"/>
      <c r="AK4" s="842"/>
      <c r="AL4" s="842"/>
      <c r="AM4" s="843"/>
    </row>
    <row r="5" spans="1:39" s="108" customFormat="1" ht="17.100000000000001" customHeight="1">
      <c r="B5" s="839"/>
      <c r="C5" s="840"/>
      <c r="D5" s="840"/>
      <c r="E5" s="463" t="str">
        <f>IF('添付書類（１）（第一面）'!H15="","",'添付書類（１）（第一面）'!H15)</f>
        <v/>
      </c>
      <c r="F5" s="461" t="str">
        <f>IF('添付書類（１）（第一面）'!I15="","",'添付書類（１）（第一面）'!I15)</f>
        <v/>
      </c>
      <c r="G5" s="413" t="s">
        <v>306</v>
      </c>
      <c r="H5" s="461" t="str">
        <f>IF('添付書類（１）（第一面）'!K15="","",'添付書類（１）（第一面）'!K15)</f>
        <v/>
      </c>
      <c r="I5" s="413" t="s">
        <v>307</v>
      </c>
      <c r="J5" s="461" t="str">
        <f>IF('添付書類（１）（第一面）'!M15="","",'添付書類（１）（第一面）'!M15)</f>
        <v/>
      </c>
      <c r="K5" s="459" t="s">
        <v>203</v>
      </c>
      <c r="L5" s="464" t="str">
        <f>IF('添付書類（１）（第一面）'!O15="","",'添付書類（１）（第一面）'!O15)</f>
        <v/>
      </c>
      <c r="M5" s="461" t="str">
        <f>IF('添付書類（１）（第一面）'!P15="","",'添付書類（１）（第一面）'!P15)</f>
        <v/>
      </c>
      <c r="N5" s="413" t="s">
        <v>140</v>
      </c>
      <c r="O5" s="461" t="str">
        <f>IF('添付書類（１）（第一面）'!R15="","",'添付書類（１）（第一面）'!R15)</f>
        <v/>
      </c>
      <c r="P5" s="413" t="s">
        <v>326</v>
      </c>
      <c r="Q5" s="461" t="str">
        <f>IF('添付書類（１）（第一面）'!T15="","",'添付書類（１）（第一面）'!T15)</f>
        <v/>
      </c>
      <c r="R5" s="459" t="s">
        <v>327</v>
      </c>
      <c r="S5" s="464" t="str">
        <f>IF('添付書類（１）（第一面）'!V15="","",'添付書類（１）（第一面）'!V15)</f>
        <v>　</v>
      </c>
      <c r="T5" s="461" t="str">
        <f>IF('添付書類（１）（第一面）'!W15="","",'添付書類（１）（第一面）'!W15)</f>
        <v/>
      </c>
      <c r="U5" s="413" t="s">
        <v>140</v>
      </c>
      <c r="V5" s="461" t="str">
        <f>IF('添付書類（１）（第一面）'!Y15="","",'添付書類（１）（第一面）'!Y15)</f>
        <v/>
      </c>
      <c r="W5" s="413" t="s">
        <v>326</v>
      </c>
      <c r="X5" s="461" t="str">
        <f>IF('添付書類（１）（第一面）'!AA15="","",'添付書類（１）（第一面）'!AA15)</f>
        <v/>
      </c>
      <c r="Y5" s="459" t="s">
        <v>327</v>
      </c>
      <c r="Z5" s="464" t="str">
        <f>IF('添付書類（１）（第一面）'!AC15="","",'添付書類（１）（第一面）'!AC15)</f>
        <v>　</v>
      </c>
      <c r="AA5" s="461" t="str">
        <f>IF('添付書類（１）（第一面）'!AD15="","",'添付書類（１）（第一面）'!AD15)</f>
        <v/>
      </c>
      <c r="AB5" s="413" t="s">
        <v>140</v>
      </c>
      <c r="AC5" s="461" t="str">
        <f>IF('添付書類（１）（第一面）'!AF15="","",'添付書類（１）（第一面）'!AF15)</f>
        <v/>
      </c>
      <c r="AD5" s="413" t="s">
        <v>326</v>
      </c>
      <c r="AE5" s="461" t="str">
        <f>IF('添付書類（１）（第一面）'!AH15="","",'添付書類（１）（第一面）'!AH15)</f>
        <v/>
      </c>
      <c r="AF5" s="459" t="s">
        <v>327</v>
      </c>
      <c r="AG5" s="464" t="str">
        <f>IF('添付書類（１）（第一面）'!AJ15="","",'添付書類（１）（第一面）'!AJ15)</f>
        <v/>
      </c>
      <c r="AH5" s="461" t="str">
        <f>IF('添付書類（１）（第一面）'!AK15="","",'添付書類（１）（第一面）'!AK15)</f>
        <v/>
      </c>
      <c r="AI5" s="413" t="s">
        <v>140</v>
      </c>
      <c r="AJ5" s="461" t="str">
        <f>IF('添付書類（１）（第一面）'!AM15="","",'添付書類（１）（第一面）'!AM15)</f>
        <v/>
      </c>
      <c r="AK5" s="413" t="s">
        <v>326</v>
      </c>
      <c r="AL5" s="461" t="str">
        <f>IF('添付書類（１）（第一面）'!AO15="","",'添付書類（１）（第一面）'!AO15)</f>
        <v/>
      </c>
      <c r="AM5" s="459" t="s">
        <v>327</v>
      </c>
    </row>
    <row r="6" spans="1:39" s="108" customFormat="1" ht="17.100000000000001" customHeight="1">
      <c r="B6" s="828" t="s">
        <v>553</v>
      </c>
      <c r="C6" s="829"/>
      <c r="D6" s="829"/>
      <c r="E6" s="744" t="s">
        <v>555</v>
      </c>
      <c r="F6" s="745"/>
      <c r="G6" s="745"/>
      <c r="H6" s="745"/>
      <c r="I6" s="745"/>
      <c r="J6" s="745"/>
      <c r="K6" s="746"/>
      <c r="L6" s="744" t="s">
        <v>555</v>
      </c>
      <c r="M6" s="745"/>
      <c r="N6" s="745"/>
      <c r="O6" s="745"/>
      <c r="P6" s="745"/>
      <c r="Q6" s="745"/>
      <c r="R6" s="746"/>
      <c r="S6" s="744" t="s">
        <v>555</v>
      </c>
      <c r="T6" s="745"/>
      <c r="U6" s="745"/>
      <c r="V6" s="745"/>
      <c r="W6" s="745"/>
      <c r="X6" s="745"/>
      <c r="Y6" s="746"/>
      <c r="Z6" s="744" t="s">
        <v>555</v>
      </c>
      <c r="AA6" s="745"/>
      <c r="AB6" s="745"/>
      <c r="AC6" s="745"/>
      <c r="AD6" s="745"/>
      <c r="AE6" s="745"/>
      <c r="AF6" s="746"/>
      <c r="AG6" s="744" t="s">
        <v>555</v>
      </c>
      <c r="AH6" s="745"/>
      <c r="AI6" s="745"/>
      <c r="AJ6" s="745"/>
      <c r="AK6" s="745"/>
      <c r="AL6" s="745"/>
      <c r="AM6" s="746"/>
    </row>
    <row r="7" spans="1:39" s="108" customFormat="1" ht="24.9" customHeight="1">
      <c r="B7" s="853" t="s">
        <v>313</v>
      </c>
      <c r="C7" s="853" t="s">
        <v>314</v>
      </c>
      <c r="D7" s="460" t="s">
        <v>315</v>
      </c>
      <c r="E7" s="850"/>
      <c r="F7" s="851"/>
      <c r="G7" s="851"/>
      <c r="H7" s="851"/>
      <c r="I7" s="851"/>
      <c r="J7" s="851"/>
      <c r="K7" s="852"/>
      <c r="L7" s="850"/>
      <c r="M7" s="851"/>
      <c r="N7" s="851"/>
      <c r="O7" s="851"/>
      <c r="P7" s="851"/>
      <c r="Q7" s="851"/>
      <c r="R7" s="852"/>
      <c r="S7" s="850"/>
      <c r="T7" s="851"/>
      <c r="U7" s="851"/>
      <c r="V7" s="851"/>
      <c r="W7" s="851"/>
      <c r="X7" s="851"/>
      <c r="Y7" s="852"/>
      <c r="Z7" s="850"/>
      <c r="AA7" s="851"/>
      <c r="AB7" s="851"/>
      <c r="AC7" s="851"/>
      <c r="AD7" s="851"/>
      <c r="AE7" s="851"/>
      <c r="AF7" s="852"/>
      <c r="AG7" s="850"/>
      <c r="AH7" s="851"/>
      <c r="AI7" s="851"/>
      <c r="AJ7" s="851"/>
      <c r="AK7" s="851"/>
      <c r="AL7" s="851"/>
      <c r="AM7" s="852"/>
    </row>
    <row r="8" spans="1:39" s="108" customFormat="1" ht="24.9" customHeight="1">
      <c r="B8" s="854"/>
      <c r="C8" s="854"/>
      <c r="D8" s="210" t="s">
        <v>560</v>
      </c>
      <c r="E8" s="847"/>
      <c r="F8" s="848"/>
      <c r="G8" s="848"/>
      <c r="H8" s="848"/>
      <c r="I8" s="848"/>
      <c r="J8" s="848"/>
      <c r="K8" s="849"/>
      <c r="L8" s="847"/>
      <c r="M8" s="848"/>
      <c r="N8" s="848"/>
      <c r="O8" s="848"/>
      <c r="P8" s="848"/>
      <c r="Q8" s="848"/>
      <c r="R8" s="849"/>
      <c r="S8" s="847"/>
      <c r="T8" s="848"/>
      <c r="U8" s="848"/>
      <c r="V8" s="848"/>
      <c r="W8" s="848"/>
      <c r="X8" s="848"/>
      <c r="Y8" s="849"/>
      <c r="Z8" s="847"/>
      <c r="AA8" s="848"/>
      <c r="AB8" s="848"/>
      <c r="AC8" s="848"/>
      <c r="AD8" s="848"/>
      <c r="AE8" s="848"/>
      <c r="AF8" s="849"/>
      <c r="AG8" s="847"/>
      <c r="AH8" s="848"/>
      <c r="AI8" s="848"/>
      <c r="AJ8" s="848"/>
      <c r="AK8" s="848"/>
      <c r="AL8" s="848"/>
      <c r="AM8" s="849"/>
    </row>
    <row r="9" spans="1:39" s="108" customFormat="1" ht="24.9" customHeight="1">
      <c r="B9" s="854"/>
      <c r="C9" s="854" t="s">
        <v>317</v>
      </c>
      <c r="D9" s="209" t="s">
        <v>315</v>
      </c>
      <c r="E9" s="847"/>
      <c r="F9" s="848"/>
      <c r="G9" s="848"/>
      <c r="H9" s="848"/>
      <c r="I9" s="848"/>
      <c r="J9" s="848"/>
      <c r="K9" s="849"/>
      <c r="L9" s="847"/>
      <c r="M9" s="848"/>
      <c r="N9" s="848"/>
      <c r="O9" s="848"/>
      <c r="P9" s="848"/>
      <c r="Q9" s="848"/>
      <c r="R9" s="849"/>
      <c r="S9" s="847"/>
      <c r="T9" s="848"/>
      <c r="U9" s="848"/>
      <c r="V9" s="848"/>
      <c r="W9" s="848"/>
      <c r="X9" s="848"/>
      <c r="Y9" s="849"/>
      <c r="Z9" s="847"/>
      <c r="AA9" s="848"/>
      <c r="AB9" s="848"/>
      <c r="AC9" s="848"/>
      <c r="AD9" s="848"/>
      <c r="AE9" s="848"/>
      <c r="AF9" s="849"/>
      <c r="AG9" s="847"/>
      <c r="AH9" s="848"/>
      <c r="AI9" s="848"/>
      <c r="AJ9" s="848"/>
      <c r="AK9" s="848"/>
      <c r="AL9" s="848"/>
      <c r="AM9" s="849"/>
    </row>
    <row r="10" spans="1:39" s="108" customFormat="1" ht="24.9" customHeight="1">
      <c r="B10" s="854"/>
      <c r="C10" s="854"/>
      <c r="D10" s="210" t="s">
        <v>560</v>
      </c>
      <c r="E10" s="847"/>
      <c r="F10" s="848"/>
      <c r="G10" s="848"/>
      <c r="H10" s="848"/>
      <c r="I10" s="848"/>
      <c r="J10" s="848"/>
      <c r="K10" s="849"/>
      <c r="L10" s="847"/>
      <c r="M10" s="848"/>
      <c r="N10" s="848"/>
      <c r="O10" s="848"/>
      <c r="P10" s="848"/>
      <c r="Q10" s="848"/>
      <c r="R10" s="849"/>
      <c r="S10" s="847"/>
      <c r="T10" s="848"/>
      <c r="U10" s="848"/>
      <c r="V10" s="848"/>
      <c r="W10" s="848"/>
      <c r="X10" s="848"/>
      <c r="Y10" s="849"/>
      <c r="Z10" s="847"/>
      <c r="AA10" s="848"/>
      <c r="AB10" s="848"/>
      <c r="AC10" s="848"/>
      <c r="AD10" s="848"/>
      <c r="AE10" s="848"/>
      <c r="AF10" s="849"/>
      <c r="AG10" s="847"/>
      <c r="AH10" s="848"/>
      <c r="AI10" s="848"/>
      <c r="AJ10" s="848"/>
      <c r="AK10" s="848"/>
      <c r="AL10" s="848"/>
      <c r="AM10" s="849"/>
    </row>
    <row r="11" spans="1:39" s="108" customFormat="1" ht="24.9" customHeight="1">
      <c r="B11" s="854"/>
      <c r="C11" s="855" t="s">
        <v>304</v>
      </c>
      <c r="D11" s="209" t="s">
        <v>315</v>
      </c>
      <c r="E11" s="847"/>
      <c r="F11" s="848"/>
      <c r="G11" s="848"/>
      <c r="H11" s="848"/>
      <c r="I11" s="848"/>
      <c r="J11" s="848"/>
      <c r="K11" s="849"/>
      <c r="L11" s="847"/>
      <c r="M11" s="848"/>
      <c r="N11" s="848"/>
      <c r="O11" s="848"/>
      <c r="P11" s="848"/>
      <c r="Q11" s="848"/>
      <c r="R11" s="849"/>
      <c r="S11" s="847"/>
      <c r="T11" s="848"/>
      <c r="U11" s="848"/>
      <c r="V11" s="848"/>
      <c r="W11" s="848"/>
      <c r="X11" s="848"/>
      <c r="Y11" s="849"/>
      <c r="Z11" s="847"/>
      <c r="AA11" s="848"/>
      <c r="AB11" s="848"/>
      <c r="AC11" s="848"/>
      <c r="AD11" s="848"/>
      <c r="AE11" s="848"/>
      <c r="AF11" s="849"/>
      <c r="AG11" s="847"/>
      <c r="AH11" s="848"/>
      <c r="AI11" s="848"/>
      <c r="AJ11" s="848"/>
      <c r="AK11" s="848"/>
      <c r="AL11" s="848"/>
      <c r="AM11" s="849"/>
    </row>
    <row r="12" spans="1:39" s="108" customFormat="1" ht="24.9" customHeight="1">
      <c r="B12" s="854"/>
      <c r="C12" s="855"/>
      <c r="D12" s="210" t="s">
        <v>560</v>
      </c>
      <c r="E12" s="847"/>
      <c r="F12" s="848"/>
      <c r="G12" s="848"/>
      <c r="H12" s="848"/>
      <c r="I12" s="848"/>
      <c r="J12" s="848"/>
      <c r="K12" s="849"/>
      <c r="L12" s="847"/>
      <c r="M12" s="848"/>
      <c r="N12" s="848"/>
      <c r="O12" s="848"/>
      <c r="P12" s="848"/>
      <c r="Q12" s="848"/>
      <c r="R12" s="849"/>
      <c r="S12" s="847"/>
      <c r="T12" s="848"/>
      <c r="U12" s="848"/>
      <c r="V12" s="848"/>
      <c r="W12" s="848"/>
      <c r="X12" s="848"/>
      <c r="Y12" s="849"/>
      <c r="Z12" s="847"/>
      <c r="AA12" s="848"/>
      <c r="AB12" s="848"/>
      <c r="AC12" s="848"/>
      <c r="AD12" s="848"/>
      <c r="AE12" s="848"/>
      <c r="AF12" s="849"/>
      <c r="AG12" s="847"/>
      <c r="AH12" s="848"/>
      <c r="AI12" s="848"/>
      <c r="AJ12" s="848"/>
      <c r="AK12" s="848"/>
      <c r="AL12" s="848"/>
      <c r="AM12" s="849"/>
    </row>
    <row r="13" spans="1:39" s="108" customFormat="1" ht="24.9" customHeight="1">
      <c r="B13" s="854"/>
      <c r="C13" s="854" t="s">
        <v>318</v>
      </c>
      <c r="D13" s="209" t="s">
        <v>315</v>
      </c>
      <c r="E13" s="844" t="str">
        <f>IF($F$3="","",SUM(E7,E9,E11))</f>
        <v/>
      </c>
      <c r="F13" s="845"/>
      <c r="G13" s="845"/>
      <c r="H13" s="845"/>
      <c r="I13" s="845"/>
      <c r="J13" s="845"/>
      <c r="K13" s="846"/>
      <c r="L13" s="844" t="str">
        <f>IF($F$3="","",SUM(L7,L9,L11))</f>
        <v/>
      </c>
      <c r="M13" s="845"/>
      <c r="N13" s="845"/>
      <c r="O13" s="845"/>
      <c r="P13" s="845"/>
      <c r="Q13" s="845"/>
      <c r="R13" s="846"/>
      <c r="S13" s="844" t="str">
        <f>IF($F$3="","",SUM(S7,S9,S11))</f>
        <v/>
      </c>
      <c r="T13" s="845"/>
      <c r="U13" s="845"/>
      <c r="V13" s="845"/>
      <c r="W13" s="845"/>
      <c r="X13" s="845"/>
      <c r="Y13" s="846"/>
      <c r="Z13" s="844" t="str">
        <f>IF($F$3="","",SUM(Z7,Z9,Z11))</f>
        <v/>
      </c>
      <c r="AA13" s="845"/>
      <c r="AB13" s="845"/>
      <c r="AC13" s="845"/>
      <c r="AD13" s="845"/>
      <c r="AE13" s="845"/>
      <c r="AF13" s="846"/>
      <c r="AG13" s="844" t="str">
        <f>IF($F$3="","",SUM(AG7,AG9,AG11))</f>
        <v/>
      </c>
      <c r="AH13" s="845"/>
      <c r="AI13" s="845"/>
      <c r="AJ13" s="845"/>
      <c r="AK13" s="845"/>
      <c r="AL13" s="845"/>
      <c r="AM13" s="846"/>
    </row>
    <row r="14" spans="1:39" s="108" customFormat="1" ht="24.9" customHeight="1">
      <c r="B14" s="854"/>
      <c r="C14" s="854"/>
      <c r="D14" s="210" t="s">
        <v>560</v>
      </c>
      <c r="E14" s="844" t="str">
        <f>IF($F$3="","",SUM(E8,E10,E12))</f>
        <v/>
      </c>
      <c r="F14" s="845"/>
      <c r="G14" s="845"/>
      <c r="H14" s="845"/>
      <c r="I14" s="845"/>
      <c r="J14" s="845"/>
      <c r="K14" s="846"/>
      <c r="L14" s="844" t="str">
        <f>IF($F$3="","",SUM(L8,L10,L12))</f>
        <v/>
      </c>
      <c r="M14" s="845"/>
      <c r="N14" s="845"/>
      <c r="O14" s="845"/>
      <c r="P14" s="845"/>
      <c r="Q14" s="845"/>
      <c r="R14" s="846"/>
      <c r="S14" s="844" t="str">
        <f>IF($F$3="","",SUM(S8,S10,S12))</f>
        <v/>
      </c>
      <c r="T14" s="845"/>
      <c r="U14" s="845"/>
      <c r="V14" s="845"/>
      <c r="W14" s="845"/>
      <c r="X14" s="845"/>
      <c r="Y14" s="846"/>
      <c r="Z14" s="844" t="str">
        <f>IF($F$3="","",SUM(Z8,Z10,Z12))</f>
        <v/>
      </c>
      <c r="AA14" s="845"/>
      <c r="AB14" s="845"/>
      <c r="AC14" s="845"/>
      <c r="AD14" s="845"/>
      <c r="AE14" s="845"/>
      <c r="AF14" s="846"/>
      <c r="AG14" s="844" t="str">
        <f>IF($F$3="","",SUM(AG8,AG10,AG12))</f>
        <v/>
      </c>
      <c r="AH14" s="845"/>
      <c r="AI14" s="845"/>
      <c r="AJ14" s="845"/>
      <c r="AK14" s="845"/>
      <c r="AL14" s="845"/>
      <c r="AM14" s="846"/>
    </row>
    <row r="15" spans="1:39" s="108" customFormat="1" ht="24.9" customHeight="1">
      <c r="B15" s="854" t="s">
        <v>319</v>
      </c>
      <c r="C15" s="854" t="s">
        <v>314</v>
      </c>
      <c r="D15" s="209" t="s">
        <v>315</v>
      </c>
      <c r="E15" s="847"/>
      <c r="F15" s="848"/>
      <c r="G15" s="848"/>
      <c r="H15" s="848"/>
      <c r="I15" s="848"/>
      <c r="J15" s="848"/>
      <c r="K15" s="849"/>
      <c r="L15" s="847"/>
      <c r="M15" s="848"/>
      <c r="N15" s="848"/>
      <c r="O15" s="848"/>
      <c r="P15" s="848"/>
      <c r="Q15" s="848"/>
      <c r="R15" s="849"/>
      <c r="S15" s="847"/>
      <c r="T15" s="848"/>
      <c r="U15" s="848"/>
      <c r="V15" s="848"/>
      <c r="W15" s="848"/>
      <c r="X15" s="848"/>
      <c r="Y15" s="849"/>
      <c r="Z15" s="847"/>
      <c r="AA15" s="848"/>
      <c r="AB15" s="848"/>
      <c r="AC15" s="848"/>
      <c r="AD15" s="848"/>
      <c r="AE15" s="848"/>
      <c r="AF15" s="849"/>
      <c r="AG15" s="847"/>
      <c r="AH15" s="848"/>
      <c r="AI15" s="848"/>
      <c r="AJ15" s="848"/>
      <c r="AK15" s="848"/>
      <c r="AL15" s="848"/>
      <c r="AM15" s="849"/>
    </row>
    <row r="16" spans="1:39" s="108" customFormat="1" ht="24.9" customHeight="1">
      <c r="B16" s="854"/>
      <c r="C16" s="854"/>
      <c r="D16" s="210" t="s">
        <v>316</v>
      </c>
      <c r="E16" s="847"/>
      <c r="F16" s="848"/>
      <c r="G16" s="848"/>
      <c r="H16" s="848"/>
      <c r="I16" s="848"/>
      <c r="J16" s="848"/>
      <c r="K16" s="849"/>
      <c r="L16" s="847"/>
      <c r="M16" s="848"/>
      <c r="N16" s="848"/>
      <c r="O16" s="848"/>
      <c r="P16" s="848"/>
      <c r="Q16" s="848"/>
      <c r="R16" s="849"/>
      <c r="S16" s="847"/>
      <c r="T16" s="848"/>
      <c r="U16" s="848"/>
      <c r="V16" s="848"/>
      <c r="W16" s="848"/>
      <c r="X16" s="848"/>
      <c r="Y16" s="849"/>
      <c r="Z16" s="847"/>
      <c r="AA16" s="848"/>
      <c r="AB16" s="848"/>
      <c r="AC16" s="848"/>
      <c r="AD16" s="848"/>
      <c r="AE16" s="848"/>
      <c r="AF16" s="849"/>
      <c r="AG16" s="847"/>
      <c r="AH16" s="848"/>
      <c r="AI16" s="848"/>
      <c r="AJ16" s="848"/>
      <c r="AK16" s="848"/>
      <c r="AL16" s="848"/>
      <c r="AM16" s="849"/>
    </row>
    <row r="17" spans="2:39" s="108" customFormat="1" ht="24.9" customHeight="1">
      <c r="B17" s="854"/>
      <c r="C17" s="854" t="s">
        <v>317</v>
      </c>
      <c r="D17" s="209" t="s">
        <v>315</v>
      </c>
      <c r="E17" s="847"/>
      <c r="F17" s="848"/>
      <c r="G17" s="848"/>
      <c r="H17" s="848"/>
      <c r="I17" s="848"/>
      <c r="J17" s="848"/>
      <c r="K17" s="849"/>
      <c r="L17" s="847"/>
      <c r="M17" s="848"/>
      <c r="N17" s="848"/>
      <c r="O17" s="848"/>
      <c r="P17" s="848"/>
      <c r="Q17" s="848"/>
      <c r="R17" s="849"/>
      <c r="S17" s="847"/>
      <c r="T17" s="848"/>
      <c r="U17" s="848"/>
      <c r="V17" s="848"/>
      <c r="W17" s="848"/>
      <c r="X17" s="848"/>
      <c r="Y17" s="849"/>
      <c r="Z17" s="847"/>
      <c r="AA17" s="848"/>
      <c r="AB17" s="848"/>
      <c r="AC17" s="848"/>
      <c r="AD17" s="848"/>
      <c r="AE17" s="848"/>
      <c r="AF17" s="849"/>
      <c r="AG17" s="847"/>
      <c r="AH17" s="848"/>
      <c r="AI17" s="848"/>
      <c r="AJ17" s="848"/>
      <c r="AK17" s="848"/>
      <c r="AL17" s="848"/>
      <c r="AM17" s="849"/>
    </row>
    <row r="18" spans="2:39" s="108" customFormat="1" ht="24.9" customHeight="1">
      <c r="B18" s="854"/>
      <c r="C18" s="854"/>
      <c r="D18" s="210" t="s">
        <v>560</v>
      </c>
      <c r="E18" s="847"/>
      <c r="F18" s="848"/>
      <c r="G18" s="848"/>
      <c r="H18" s="848"/>
      <c r="I18" s="848"/>
      <c r="J18" s="848"/>
      <c r="K18" s="849"/>
      <c r="L18" s="847"/>
      <c r="M18" s="848"/>
      <c r="N18" s="848"/>
      <c r="O18" s="848"/>
      <c r="P18" s="848"/>
      <c r="Q18" s="848"/>
      <c r="R18" s="849"/>
      <c r="S18" s="847"/>
      <c r="T18" s="848"/>
      <c r="U18" s="848"/>
      <c r="V18" s="848"/>
      <c r="W18" s="848"/>
      <c r="X18" s="848"/>
      <c r="Y18" s="849"/>
      <c r="Z18" s="847"/>
      <c r="AA18" s="848"/>
      <c r="AB18" s="848"/>
      <c r="AC18" s="848"/>
      <c r="AD18" s="848"/>
      <c r="AE18" s="848"/>
      <c r="AF18" s="849"/>
      <c r="AG18" s="847"/>
      <c r="AH18" s="848"/>
      <c r="AI18" s="848"/>
      <c r="AJ18" s="848"/>
      <c r="AK18" s="848"/>
      <c r="AL18" s="848"/>
      <c r="AM18" s="849"/>
    </row>
    <row r="19" spans="2:39" s="108" customFormat="1" ht="24.9" customHeight="1">
      <c r="B19" s="854"/>
      <c r="C19" s="855" t="s">
        <v>304</v>
      </c>
      <c r="D19" s="209" t="s">
        <v>315</v>
      </c>
      <c r="E19" s="847"/>
      <c r="F19" s="848"/>
      <c r="G19" s="848"/>
      <c r="H19" s="848"/>
      <c r="I19" s="848"/>
      <c r="J19" s="848"/>
      <c r="K19" s="849"/>
      <c r="L19" s="847"/>
      <c r="M19" s="848"/>
      <c r="N19" s="848"/>
      <c r="O19" s="848"/>
      <c r="P19" s="848"/>
      <c r="Q19" s="848"/>
      <c r="R19" s="849"/>
      <c r="S19" s="847"/>
      <c r="T19" s="848"/>
      <c r="U19" s="848"/>
      <c r="V19" s="848"/>
      <c r="W19" s="848"/>
      <c r="X19" s="848"/>
      <c r="Y19" s="849"/>
      <c r="Z19" s="847"/>
      <c r="AA19" s="848"/>
      <c r="AB19" s="848"/>
      <c r="AC19" s="848"/>
      <c r="AD19" s="848"/>
      <c r="AE19" s="848"/>
      <c r="AF19" s="849"/>
      <c r="AG19" s="847"/>
      <c r="AH19" s="848"/>
      <c r="AI19" s="848"/>
      <c r="AJ19" s="848"/>
      <c r="AK19" s="848"/>
      <c r="AL19" s="848"/>
      <c r="AM19" s="849"/>
    </row>
    <row r="20" spans="2:39" s="108" customFormat="1" ht="24.9" customHeight="1">
      <c r="B20" s="854"/>
      <c r="C20" s="855"/>
      <c r="D20" s="210" t="s">
        <v>560</v>
      </c>
      <c r="E20" s="847"/>
      <c r="F20" s="848"/>
      <c r="G20" s="848"/>
      <c r="H20" s="848"/>
      <c r="I20" s="848"/>
      <c r="J20" s="848"/>
      <c r="K20" s="849"/>
      <c r="L20" s="847"/>
      <c r="M20" s="848"/>
      <c r="N20" s="848"/>
      <c r="O20" s="848"/>
      <c r="P20" s="848"/>
      <c r="Q20" s="848"/>
      <c r="R20" s="849"/>
      <c r="S20" s="847"/>
      <c r="T20" s="848"/>
      <c r="U20" s="848"/>
      <c r="V20" s="848"/>
      <c r="W20" s="848"/>
      <c r="X20" s="848"/>
      <c r="Y20" s="849"/>
      <c r="Z20" s="847"/>
      <c r="AA20" s="848"/>
      <c r="AB20" s="848"/>
      <c r="AC20" s="848"/>
      <c r="AD20" s="848"/>
      <c r="AE20" s="848"/>
      <c r="AF20" s="849"/>
      <c r="AG20" s="847"/>
      <c r="AH20" s="848"/>
      <c r="AI20" s="848"/>
      <c r="AJ20" s="848"/>
      <c r="AK20" s="848"/>
      <c r="AL20" s="848"/>
      <c r="AM20" s="849"/>
    </row>
    <row r="21" spans="2:39" s="108" customFormat="1" ht="24.9" customHeight="1">
      <c r="B21" s="854"/>
      <c r="C21" s="854" t="s">
        <v>318</v>
      </c>
      <c r="D21" s="209" t="s">
        <v>315</v>
      </c>
      <c r="E21" s="844" t="str">
        <f>IF($F$3="","",SUM(E15,E17,E19))</f>
        <v/>
      </c>
      <c r="F21" s="845"/>
      <c r="G21" s="845"/>
      <c r="H21" s="845"/>
      <c r="I21" s="845"/>
      <c r="J21" s="845"/>
      <c r="K21" s="846"/>
      <c r="L21" s="844" t="str">
        <f>IF($F$3="","",SUM(L15,L17,L19))</f>
        <v/>
      </c>
      <c r="M21" s="845"/>
      <c r="N21" s="845"/>
      <c r="O21" s="845"/>
      <c r="P21" s="845"/>
      <c r="Q21" s="845"/>
      <c r="R21" s="846"/>
      <c r="S21" s="844" t="str">
        <f>IF($F$3="","",SUM(S15,S17,S19))</f>
        <v/>
      </c>
      <c r="T21" s="845"/>
      <c r="U21" s="845"/>
      <c r="V21" s="845"/>
      <c r="W21" s="845"/>
      <c r="X21" s="845"/>
      <c r="Y21" s="846"/>
      <c r="Z21" s="844" t="str">
        <f>IF($F$3="","",SUM(Z15,Z17,Z19))</f>
        <v/>
      </c>
      <c r="AA21" s="845"/>
      <c r="AB21" s="845"/>
      <c r="AC21" s="845"/>
      <c r="AD21" s="845"/>
      <c r="AE21" s="845"/>
      <c r="AF21" s="846"/>
      <c r="AG21" s="844" t="str">
        <f>IF($F$3="","",SUM(AG15,AG17,AG19))</f>
        <v/>
      </c>
      <c r="AH21" s="845"/>
      <c r="AI21" s="845"/>
      <c r="AJ21" s="845"/>
      <c r="AK21" s="845"/>
      <c r="AL21" s="845"/>
      <c r="AM21" s="846"/>
    </row>
    <row r="22" spans="2:39" s="108" customFormat="1" ht="24.9" customHeight="1">
      <c r="B22" s="854"/>
      <c r="C22" s="854"/>
      <c r="D22" s="210" t="s">
        <v>560</v>
      </c>
      <c r="E22" s="844" t="str">
        <f>IF($F$3="","",SUM(E16,E18,E20))</f>
        <v/>
      </c>
      <c r="F22" s="845"/>
      <c r="G22" s="845"/>
      <c r="H22" s="845"/>
      <c r="I22" s="845"/>
      <c r="J22" s="845"/>
      <c r="K22" s="846"/>
      <c r="L22" s="844" t="str">
        <f>IF($F$3="","",SUM(L16,L18,L20))</f>
        <v/>
      </c>
      <c r="M22" s="845"/>
      <c r="N22" s="845"/>
      <c r="O22" s="845"/>
      <c r="P22" s="845"/>
      <c r="Q22" s="845"/>
      <c r="R22" s="846"/>
      <c r="S22" s="844" t="str">
        <f>IF($F$3="","",SUM(S16,S18,S20))</f>
        <v/>
      </c>
      <c r="T22" s="845"/>
      <c r="U22" s="845"/>
      <c r="V22" s="845"/>
      <c r="W22" s="845"/>
      <c r="X22" s="845"/>
      <c r="Y22" s="846"/>
      <c r="Z22" s="844" t="str">
        <f>IF($F$3="","",SUM(Z16,Z18,Z20))</f>
        <v/>
      </c>
      <c r="AA22" s="845"/>
      <c r="AB22" s="845"/>
      <c r="AC22" s="845"/>
      <c r="AD22" s="845"/>
      <c r="AE22" s="845"/>
      <c r="AF22" s="846"/>
      <c r="AG22" s="844" t="str">
        <f>IF($F$3="","",SUM(AG16,AG18,AG20))</f>
        <v/>
      </c>
      <c r="AH22" s="845"/>
      <c r="AI22" s="845"/>
      <c r="AJ22" s="845"/>
      <c r="AK22" s="845"/>
      <c r="AL22" s="845"/>
      <c r="AM22" s="846"/>
    </row>
    <row r="23" spans="2:39" s="108" customFormat="1" ht="24.9" customHeight="1">
      <c r="B23" s="854" t="s">
        <v>320</v>
      </c>
      <c r="C23" s="854" t="s">
        <v>314</v>
      </c>
      <c r="D23" s="209" t="s">
        <v>315</v>
      </c>
      <c r="E23" s="847"/>
      <c r="F23" s="848"/>
      <c r="G23" s="848"/>
      <c r="H23" s="848"/>
      <c r="I23" s="848"/>
      <c r="J23" s="848"/>
      <c r="K23" s="849"/>
      <c r="L23" s="847"/>
      <c r="M23" s="848"/>
      <c r="N23" s="848"/>
      <c r="O23" s="848"/>
      <c r="P23" s="848"/>
      <c r="Q23" s="848"/>
      <c r="R23" s="849"/>
      <c r="S23" s="847"/>
      <c r="T23" s="848"/>
      <c r="U23" s="848"/>
      <c r="V23" s="848"/>
      <c r="W23" s="848"/>
      <c r="X23" s="848"/>
      <c r="Y23" s="849"/>
      <c r="Z23" s="847"/>
      <c r="AA23" s="848"/>
      <c r="AB23" s="848"/>
      <c r="AC23" s="848"/>
      <c r="AD23" s="848"/>
      <c r="AE23" s="848"/>
      <c r="AF23" s="849"/>
      <c r="AG23" s="847"/>
      <c r="AH23" s="848"/>
      <c r="AI23" s="848"/>
      <c r="AJ23" s="848"/>
      <c r="AK23" s="848"/>
      <c r="AL23" s="848"/>
      <c r="AM23" s="849"/>
    </row>
    <row r="24" spans="2:39" s="108" customFormat="1" ht="24.9" customHeight="1">
      <c r="B24" s="854"/>
      <c r="C24" s="854"/>
      <c r="D24" s="210" t="s">
        <v>560</v>
      </c>
      <c r="E24" s="847"/>
      <c r="F24" s="848"/>
      <c r="G24" s="848"/>
      <c r="H24" s="848"/>
      <c r="I24" s="848"/>
      <c r="J24" s="848"/>
      <c r="K24" s="849"/>
      <c r="L24" s="847"/>
      <c r="M24" s="848"/>
      <c r="N24" s="848"/>
      <c r="O24" s="848"/>
      <c r="P24" s="848"/>
      <c r="Q24" s="848"/>
      <c r="R24" s="849"/>
      <c r="S24" s="847"/>
      <c r="T24" s="848"/>
      <c r="U24" s="848"/>
      <c r="V24" s="848"/>
      <c r="W24" s="848"/>
      <c r="X24" s="848"/>
      <c r="Y24" s="849"/>
      <c r="Z24" s="847"/>
      <c r="AA24" s="848"/>
      <c r="AB24" s="848"/>
      <c r="AC24" s="848"/>
      <c r="AD24" s="848"/>
      <c r="AE24" s="848"/>
      <c r="AF24" s="849"/>
      <c r="AG24" s="847"/>
      <c r="AH24" s="848"/>
      <c r="AI24" s="848"/>
      <c r="AJ24" s="848"/>
      <c r="AK24" s="848"/>
      <c r="AL24" s="848"/>
      <c r="AM24" s="849"/>
    </row>
    <row r="25" spans="2:39" s="108" customFormat="1" ht="24.9" customHeight="1">
      <c r="B25" s="854"/>
      <c r="C25" s="854" t="s">
        <v>317</v>
      </c>
      <c r="D25" s="209" t="s">
        <v>315</v>
      </c>
      <c r="E25" s="847"/>
      <c r="F25" s="848"/>
      <c r="G25" s="848"/>
      <c r="H25" s="848"/>
      <c r="I25" s="848"/>
      <c r="J25" s="848"/>
      <c r="K25" s="849"/>
      <c r="L25" s="847"/>
      <c r="M25" s="848"/>
      <c r="N25" s="848"/>
      <c r="O25" s="848"/>
      <c r="P25" s="848"/>
      <c r="Q25" s="848"/>
      <c r="R25" s="849"/>
      <c r="S25" s="847"/>
      <c r="T25" s="848"/>
      <c r="U25" s="848"/>
      <c r="V25" s="848"/>
      <c r="W25" s="848"/>
      <c r="X25" s="848"/>
      <c r="Y25" s="849"/>
      <c r="Z25" s="847"/>
      <c r="AA25" s="848"/>
      <c r="AB25" s="848"/>
      <c r="AC25" s="848"/>
      <c r="AD25" s="848"/>
      <c r="AE25" s="848"/>
      <c r="AF25" s="849"/>
      <c r="AG25" s="847"/>
      <c r="AH25" s="848"/>
      <c r="AI25" s="848"/>
      <c r="AJ25" s="848"/>
      <c r="AK25" s="848"/>
      <c r="AL25" s="848"/>
      <c r="AM25" s="849"/>
    </row>
    <row r="26" spans="2:39" s="108" customFormat="1" ht="24.9" customHeight="1">
      <c r="B26" s="854"/>
      <c r="C26" s="854"/>
      <c r="D26" s="210" t="s">
        <v>560</v>
      </c>
      <c r="E26" s="847"/>
      <c r="F26" s="848"/>
      <c r="G26" s="848"/>
      <c r="H26" s="848"/>
      <c r="I26" s="848"/>
      <c r="J26" s="848"/>
      <c r="K26" s="849"/>
      <c r="L26" s="847"/>
      <c r="M26" s="848"/>
      <c r="N26" s="848"/>
      <c r="O26" s="848"/>
      <c r="P26" s="848"/>
      <c r="Q26" s="848"/>
      <c r="R26" s="849"/>
      <c r="S26" s="847"/>
      <c r="T26" s="848"/>
      <c r="U26" s="848"/>
      <c r="V26" s="848"/>
      <c r="W26" s="848"/>
      <c r="X26" s="848"/>
      <c r="Y26" s="849"/>
      <c r="Z26" s="847"/>
      <c r="AA26" s="848"/>
      <c r="AB26" s="848"/>
      <c r="AC26" s="848"/>
      <c r="AD26" s="848"/>
      <c r="AE26" s="848"/>
      <c r="AF26" s="849"/>
      <c r="AG26" s="847"/>
      <c r="AH26" s="848"/>
      <c r="AI26" s="848"/>
      <c r="AJ26" s="848"/>
      <c r="AK26" s="848"/>
      <c r="AL26" s="848"/>
      <c r="AM26" s="849"/>
    </row>
    <row r="27" spans="2:39" ht="24.9" customHeight="1">
      <c r="B27" s="854"/>
      <c r="C27" s="855" t="s">
        <v>304</v>
      </c>
      <c r="D27" s="209" t="s">
        <v>315</v>
      </c>
      <c r="E27" s="847"/>
      <c r="F27" s="848"/>
      <c r="G27" s="848"/>
      <c r="H27" s="848"/>
      <c r="I27" s="848"/>
      <c r="J27" s="848"/>
      <c r="K27" s="849"/>
      <c r="L27" s="847"/>
      <c r="M27" s="848"/>
      <c r="N27" s="848"/>
      <c r="O27" s="848"/>
      <c r="P27" s="848"/>
      <c r="Q27" s="848"/>
      <c r="R27" s="849"/>
      <c r="S27" s="847"/>
      <c r="T27" s="848"/>
      <c r="U27" s="848"/>
      <c r="V27" s="848"/>
      <c r="W27" s="848"/>
      <c r="X27" s="848"/>
      <c r="Y27" s="849"/>
      <c r="Z27" s="847"/>
      <c r="AA27" s="848"/>
      <c r="AB27" s="848"/>
      <c r="AC27" s="848"/>
      <c r="AD27" s="848"/>
      <c r="AE27" s="848"/>
      <c r="AF27" s="849"/>
      <c r="AG27" s="847"/>
      <c r="AH27" s="848"/>
      <c r="AI27" s="848"/>
      <c r="AJ27" s="848"/>
      <c r="AK27" s="848"/>
      <c r="AL27" s="848"/>
      <c r="AM27" s="849"/>
    </row>
    <row r="28" spans="2:39" ht="24.9" customHeight="1">
      <c r="B28" s="854"/>
      <c r="C28" s="855"/>
      <c r="D28" s="210" t="s">
        <v>560</v>
      </c>
      <c r="E28" s="847"/>
      <c r="F28" s="848"/>
      <c r="G28" s="848"/>
      <c r="H28" s="848"/>
      <c r="I28" s="848"/>
      <c r="J28" s="848"/>
      <c r="K28" s="849"/>
      <c r="L28" s="847"/>
      <c r="M28" s="848"/>
      <c r="N28" s="848"/>
      <c r="O28" s="848"/>
      <c r="P28" s="848"/>
      <c r="Q28" s="848"/>
      <c r="R28" s="849"/>
      <c r="S28" s="847"/>
      <c r="T28" s="848"/>
      <c r="U28" s="848"/>
      <c r="V28" s="848"/>
      <c r="W28" s="848"/>
      <c r="X28" s="848"/>
      <c r="Y28" s="849"/>
      <c r="Z28" s="847"/>
      <c r="AA28" s="848"/>
      <c r="AB28" s="848"/>
      <c r="AC28" s="848"/>
      <c r="AD28" s="848"/>
      <c r="AE28" s="848"/>
      <c r="AF28" s="849"/>
      <c r="AG28" s="847"/>
      <c r="AH28" s="848"/>
      <c r="AI28" s="848"/>
      <c r="AJ28" s="848"/>
      <c r="AK28" s="848"/>
      <c r="AL28" s="848"/>
      <c r="AM28" s="849"/>
    </row>
    <row r="29" spans="2:39" ht="24.9" customHeight="1">
      <c r="B29" s="854"/>
      <c r="C29" s="854" t="s">
        <v>318</v>
      </c>
      <c r="D29" s="209" t="s">
        <v>315</v>
      </c>
      <c r="E29" s="844" t="str">
        <f>IF($F$3="","",SUM(E23,E25,E27))</f>
        <v/>
      </c>
      <c r="F29" s="845"/>
      <c r="G29" s="845"/>
      <c r="H29" s="845"/>
      <c r="I29" s="845"/>
      <c r="J29" s="845"/>
      <c r="K29" s="846"/>
      <c r="L29" s="844" t="str">
        <f>IF($F$3="","",SUM(L23,L25,L27))</f>
        <v/>
      </c>
      <c r="M29" s="845"/>
      <c r="N29" s="845"/>
      <c r="O29" s="845"/>
      <c r="P29" s="845"/>
      <c r="Q29" s="845"/>
      <c r="R29" s="846"/>
      <c r="S29" s="844" t="str">
        <f>IF($F$3="","",SUM(S23,S25,S27))</f>
        <v/>
      </c>
      <c r="T29" s="845"/>
      <c r="U29" s="845"/>
      <c r="V29" s="845"/>
      <c r="W29" s="845"/>
      <c r="X29" s="845"/>
      <c r="Y29" s="846"/>
      <c r="Z29" s="844" t="str">
        <f>IF($F$3="","",SUM(Z23,Z25,Z27))</f>
        <v/>
      </c>
      <c r="AA29" s="845"/>
      <c r="AB29" s="845"/>
      <c r="AC29" s="845"/>
      <c r="AD29" s="845"/>
      <c r="AE29" s="845"/>
      <c r="AF29" s="846"/>
      <c r="AG29" s="844" t="str">
        <f>IF($F$3="","",SUM(AG23,AG25,AG27))</f>
        <v/>
      </c>
      <c r="AH29" s="845"/>
      <c r="AI29" s="845"/>
      <c r="AJ29" s="845"/>
      <c r="AK29" s="845"/>
      <c r="AL29" s="845"/>
      <c r="AM29" s="846"/>
    </row>
    <row r="30" spans="2:39" ht="24.9" customHeight="1">
      <c r="B30" s="854"/>
      <c r="C30" s="854"/>
      <c r="D30" s="210" t="s">
        <v>560</v>
      </c>
      <c r="E30" s="844" t="str">
        <f>IF($F$3="","",SUM(E24,E26,E28))</f>
        <v/>
      </c>
      <c r="F30" s="845"/>
      <c r="G30" s="845"/>
      <c r="H30" s="845"/>
      <c r="I30" s="845"/>
      <c r="J30" s="845"/>
      <c r="K30" s="846"/>
      <c r="L30" s="844" t="str">
        <f>IF($F$3="","",SUM(L24,L26,L28))</f>
        <v/>
      </c>
      <c r="M30" s="845"/>
      <c r="N30" s="845"/>
      <c r="O30" s="845"/>
      <c r="P30" s="845"/>
      <c r="Q30" s="845"/>
      <c r="R30" s="846"/>
      <c r="S30" s="844" t="str">
        <f>IF($F$3="","",SUM(S24,S26,S28))</f>
        <v/>
      </c>
      <c r="T30" s="845"/>
      <c r="U30" s="845"/>
      <c r="V30" s="845"/>
      <c r="W30" s="845"/>
      <c r="X30" s="845"/>
      <c r="Y30" s="846"/>
      <c r="Z30" s="844" t="str">
        <f>IF($F$3="","",SUM(Z24,Z26,Z28))</f>
        <v/>
      </c>
      <c r="AA30" s="845"/>
      <c r="AB30" s="845"/>
      <c r="AC30" s="845"/>
      <c r="AD30" s="845"/>
      <c r="AE30" s="845"/>
      <c r="AF30" s="846"/>
      <c r="AG30" s="844" t="str">
        <f>IF($F$3="","",SUM(AG24,AG26,AG28))</f>
        <v/>
      </c>
      <c r="AH30" s="845"/>
      <c r="AI30" s="845"/>
      <c r="AJ30" s="845"/>
      <c r="AK30" s="845"/>
      <c r="AL30" s="845"/>
      <c r="AM30" s="846"/>
    </row>
    <row r="31" spans="2:39" ht="11.4" customHeight="1"/>
    <row r="32" spans="2:39" ht="20.100000000000001" customHeight="1">
      <c r="B32" s="76" t="s">
        <v>321</v>
      </c>
    </row>
    <row r="33" spans="2:39" ht="15.9" customHeight="1">
      <c r="B33" s="76" t="s">
        <v>322</v>
      </c>
    </row>
    <row r="34" spans="2:39" ht="15.9" customHeight="1">
      <c r="B34" s="76" t="s">
        <v>323</v>
      </c>
    </row>
    <row r="35" spans="2:39" ht="15.9" customHeight="1">
      <c r="B35" s="76" t="s">
        <v>324</v>
      </c>
    </row>
    <row r="36" spans="2:39" ht="15.9" customHeight="1">
      <c r="C36" s="76" t="s">
        <v>557</v>
      </c>
    </row>
    <row r="37" spans="2:39" ht="15.9" customHeight="1">
      <c r="B37" s="76" t="s">
        <v>325</v>
      </c>
      <c r="AM37" s="108"/>
    </row>
  </sheetData>
  <protectedRanges>
    <protectedRange sqref="E15:AM20 E23:AM28 E7:AM12" name="範囲1"/>
    <protectedRange sqref="E4:AM4 E6:AM6" name="範囲2_1"/>
    <protectedRange sqref="M3:R3 M5:R5 T3:Y3 T5:Y5 AA3:AF3 AA5:AF5 AH5:AM5 E5:K5 E3:K3 AH3:AM3" name="範囲1_5"/>
    <protectedRange sqref="L3 L5 S3 S5 Z3 Z5 AG3 AG5" name="範囲1_3_3"/>
  </protectedRanges>
  <mergeCells count="150">
    <mergeCell ref="C25:C26"/>
    <mergeCell ref="E25:K25"/>
    <mergeCell ref="L25:R25"/>
    <mergeCell ref="S25:Y25"/>
    <mergeCell ref="Z25:AF25"/>
    <mergeCell ref="AG25:AM25"/>
    <mergeCell ref="E26:K26"/>
    <mergeCell ref="S4:Y4"/>
    <mergeCell ref="Z4:AF4"/>
    <mergeCell ref="S24:Y24"/>
    <mergeCell ref="E14:K14"/>
    <mergeCell ref="L14:R14"/>
    <mergeCell ref="S14:Y14"/>
    <mergeCell ref="C11:C12"/>
    <mergeCell ref="E11:K11"/>
    <mergeCell ref="L11:R11"/>
    <mergeCell ref="S11:Y11"/>
    <mergeCell ref="Z11:AF11"/>
    <mergeCell ref="AG11:AM11"/>
    <mergeCell ref="E12:K12"/>
    <mergeCell ref="L12:R12"/>
    <mergeCell ref="S12:Y12"/>
    <mergeCell ref="Z12:AF12"/>
    <mergeCell ref="Z14:AF14"/>
    <mergeCell ref="AG29:AM29"/>
    <mergeCell ref="E30:K30"/>
    <mergeCell ref="L30:R30"/>
    <mergeCell ref="S30:Y30"/>
    <mergeCell ref="Z30:AF30"/>
    <mergeCell ref="AG30:AM30"/>
    <mergeCell ref="E28:K28"/>
    <mergeCell ref="L28:R28"/>
    <mergeCell ref="S28:Y28"/>
    <mergeCell ref="Z28:AF28"/>
    <mergeCell ref="AG28:AM28"/>
    <mergeCell ref="B23:B30"/>
    <mergeCell ref="C23:C24"/>
    <mergeCell ref="E23:K23"/>
    <mergeCell ref="L23:R23"/>
    <mergeCell ref="S23:Y23"/>
    <mergeCell ref="Z23:AF23"/>
    <mergeCell ref="AG23:AM23"/>
    <mergeCell ref="E24:K24"/>
    <mergeCell ref="L24:R24"/>
    <mergeCell ref="C29:C30"/>
    <mergeCell ref="E29:K29"/>
    <mergeCell ref="L29:R29"/>
    <mergeCell ref="S29:Y29"/>
    <mergeCell ref="Z29:AF29"/>
    <mergeCell ref="L26:R26"/>
    <mergeCell ref="S26:Y26"/>
    <mergeCell ref="Z26:AF26"/>
    <mergeCell ref="AG26:AM26"/>
    <mergeCell ref="C27:C28"/>
    <mergeCell ref="E27:K27"/>
    <mergeCell ref="L27:R27"/>
    <mergeCell ref="S27:Y27"/>
    <mergeCell ref="AG24:AM24"/>
    <mergeCell ref="Z24:AF24"/>
    <mergeCell ref="Z27:AF27"/>
    <mergeCell ref="AG27:AM27"/>
    <mergeCell ref="L19:R19"/>
    <mergeCell ref="S19:Y19"/>
    <mergeCell ref="Z19:AF19"/>
    <mergeCell ref="C21:C22"/>
    <mergeCell ref="E21:K21"/>
    <mergeCell ref="L21:R21"/>
    <mergeCell ref="S21:Y21"/>
    <mergeCell ref="Z21:AF21"/>
    <mergeCell ref="AG21:AM21"/>
    <mergeCell ref="E22:K22"/>
    <mergeCell ref="L22:R22"/>
    <mergeCell ref="S22:Y22"/>
    <mergeCell ref="Z22:AF22"/>
    <mergeCell ref="C19:C20"/>
    <mergeCell ref="E19:K19"/>
    <mergeCell ref="AG22:AM22"/>
    <mergeCell ref="AG19:AM19"/>
    <mergeCell ref="E20:K20"/>
    <mergeCell ref="L20:R20"/>
    <mergeCell ref="S20:Y20"/>
    <mergeCell ref="Z20:AF20"/>
    <mergeCell ref="AG20:AM20"/>
    <mergeCell ref="B15:B22"/>
    <mergeCell ref="C15:C16"/>
    <mergeCell ref="E15:K15"/>
    <mergeCell ref="L15:R15"/>
    <mergeCell ref="S15:Y15"/>
    <mergeCell ref="Z15:AF15"/>
    <mergeCell ref="AG15:AM15"/>
    <mergeCell ref="E16:K16"/>
    <mergeCell ref="Z18:AF18"/>
    <mergeCell ref="AG18:AM18"/>
    <mergeCell ref="B7:B14"/>
    <mergeCell ref="C7:C8"/>
    <mergeCell ref="C9:C10"/>
    <mergeCell ref="L16:R16"/>
    <mergeCell ref="S16:Y16"/>
    <mergeCell ref="Z16:AF16"/>
    <mergeCell ref="AG16:AM16"/>
    <mergeCell ref="C17:C18"/>
    <mergeCell ref="E17:K17"/>
    <mergeCell ref="L17:R17"/>
    <mergeCell ref="S17:Y17"/>
    <mergeCell ref="Z17:AF17"/>
    <mergeCell ref="AG17:AM17"/>
    <mergeCell ref="E18:K18"/>
    <mergeCell ref="L18:R18"/>
    <mergeCell ref="S18:Y18"/>
    <mergeCell ref="S9:Y9"/>
    <mergeCell ref="AG12:AM12"/>
    <mergeCell ref="C13:C14"/>
    <mergeCell ref="E13:K13"/>
    <mergeCell ref="L13:R13"/>
    <mergeCell ref="S13:Y13"/>
    <mergeCell ref="Z13:AF13"/>
    <mergeCell ref="AG13:AM13"/>
    <mergeCell ref="AG14:AM14"/>
    <mergeCell ref="Z9:AF9"/>
    <mergeCell ref="AG9:AM9"/>
    <mergeCell ref="E10:K10"/>
    <mergeCell ref="L10:R10"/>
    <mergeCell ref="S10:Y10"/>
    <mergeCell ref="Z10:AF10"/>
    <mergeCell ref="AG10:AM10"/>
    <mergeCell ref="AG7:AM7"/>
    <mergeCell ref="E8:K8"/>
    <mergeCell ref="L8:R8"/>
    <mergeCell ref="S8:Y8"/>
    <mergeCell ref="Z8:AF8"/>
    <mergeCell ref="AG8:AM8"/>
    <mergeCell ref="E7:K7"/>
    <mergeCell ref="L7:R7"/>
    <mergeCell ref="S7:Y7"/>
    <mergeCell ref="Z7:AF7"/>
    <mergeCell ref="E9:K9"/>
    <mergeCell ref="L9:R9"/>
    <mergeCell ref="B6:D6"/>
    <mergeCell ref="E6:K6"/>
    <mergeCell ref="L6:R6"/>
    <mergeCell ref="S6:Y6"/>
    <mergeCell ref="Z6:AF6"/>
    <mergeCell ref="AG6:AM6"/>
    <mergeCell ref="A1:AM1"/>
    <mergeCell ref="B3:D3"/>
    <mergeCell ref="B5:D5"/>
    <mergeCell ref="E4:K4"/>
    <mergeCell ref="L4:R4"/>
    <mergeCell ref="AG4:AM4"/>
    <mergeCell ref="B4:D4"/>
  </mergeCells>
  <phoneticPr fontId="3"/>
  <pageMargins left="0.39370078740157483" right="0.19685039370078741" top="0.59055118110236227" bottom="0.59055118110236227" header="0.51181102362204722" footer="0.51181102362204722"/>
  <pageSetup paperSize="9" scale="98" orientation="portrait" blackAndWhite="1" horizontalDpi="300" vertic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sheetPr>
  <dimension ref="B1:AC29"/>
  <sheetViews>
    <sheetView showGridLines="0" view="pageBreakPreview" zoomScaleNormal="100" workbookViewId="0">
      <selection activeCell="U19" sqref="U19:Z19"/>
    </sheetView>
  </sheetViews>
  <sheetFormatPr defaultColWidth="3.33203125" defaultRowHeight="15.9" customHeight="1"/>
  <cols>
    <col min="1" max="1" width="3.33203125" style="76"/>
    <col min="2" max="43" width="2.88671875" style="76" customWidth="1"/>
    <col min="44" max="16384" width="3.33203125" style="76"/>
  </cols>
  <sheetData>
    <row r="1" spans="2:29" ht="20.100000000000001" customHeight="1">
      <c r="B1" s="858" t="s">
        <v>131</v>
      </c>
      <c r="C1" s="858"/>
      <c r="D1" s="858"/>
      <c r="E1" s="858"/>
      <c r="F1" s="858"/>
      <c r="G1" s="858"/>
      <c r="H1" s="858"/>
      <c r="I1" s="858"/>
      <c r="J1" s="858"/>
      <c r="K1" s="858"/>
      <c r="L1" s="858"/>
      <c r="M1" s="858"/>
      <c r="N1" s="858"/>
      <c r="O1" s="858"/>
      <c r="P1" s="858"/>
      <c r="Q1" s="858"/>
      <c r="R1" s="858"/>
      <c r="S1" s="858"/>
      <c r="T1" s="858"/>
      <c r="U1" s="858"/>
      <c r="V1" s="858"/>
      <c r="W1" s="858"/>
      <c r="X1" s="858"/>
      <c r="Y1" s="858"/>
      <c r="Z1" s="858"/>
      <c r="AA1" s="858"/>
      <c r="AB1" s="858"/>
      <c r="AC1" s="858"/>
    </row>
    <row r="2" spans="2:29" ht="20.100000000000001" customHeight="1">
      <c r="B2" s="753" t="s">
        <v>329</v>
      </c>
      <c r="C2" s="753"/>
      <c r="D2" s="753"/>
      <c r="E2" s="753"/>
      <c r="F2" s="753"/>
      <c r="G2" s="753"/>
      <c r="H2" s="753"/>
      <c r="I2" s="753"/>
      <c r="J2" s="753"/>
      <c r="K2" s="753"/>
      <c r="L2" s="753"/>
      <c r="M2" s="753"/>
      <c r="N2" s="753"/>
      <c r="O2" s="753"/>
      <c r="P2" s="867"/>
      <c r="Q2" s="867"/>
      <c r="R2" s="867"/>
      <c r="S2" s="867"/>
      <c r="T2" s="867"/>
      <c r="U2" s="867"/>
      <c r="V2" s="867"/>
      <c r="W2" s="867"/>
      <c r="X2" s="867"/>
      <c r="Y2" s="867"/>
      <c r="Z2" s="867"/>
      <c r="AA2" s="867"/>
      <c r="AB2" s="867"/>
      <c r="AC2" s="867"/>
    </row>
    <row r="3" spans="2:29" ht="9.9" customHeight="1">
      <c r="B3" s="199"/>
      <c r="C3" s="199"/>
      <c r="D3" s="199"/>
      <c r="E3" s="199"/>
      <c r="F3" s="199"/>
      <c r="G3" s="199"/>
      <c r="H3" s="199"/>
      <c r="I3" s="199"/>
      <c r="J3" s="199"/>
      <c r="K3" s="199"/>
      <c r="L3" s="199"/>
      <c r="M3" s="199"/>
      <c r="N3" s="199"/>
      <c r="O3" s="199"/>
      <c r="P3" s="7"/>
      <c r="Q3" s="7"/>
      <c r="R3" s="7"/>
      <c r="S3" s="7"/>
      <c r="T3" s="7"/>
      <c r="U3" s="7"/>
      <c r="V3" s="7"/>
      <c r="W3" s="7"/>
      <c r="X3" s="7"/>
      <c r="Y3" s="7"/>
      <c r="Z3" s="7"/>
      <c r="AA3" s="7"/>
      <c r="AB3" s="7"/>
      <c r="AC3" s="7"/>
    </row>
    <row r="4" spans="2:29" ht="20.100000000000001" customHeight="1">
      <c r="B4" s="753" t="s">
        <v>330</v>
      </c>
      <c r="C4" s="753"/>
      <c r="D4" s="753"/>
      <c r="E4" s="753"/>
      <c r="F4" s="753"/>
      <c r="G4" s="753"/>
      <c r="H4" s="753"/>
      <c r="I4" s="753"/>
      <c r="J4" s="753"/>
      <c r="K4" s="753"/>
      <c r="L4" s="753"/>
      <c r="M4" s="753"/>
      <c r="N4" s="753"/>
      <c r="O4" s="753"/>
      <c r="P4" s="867"/>
      <c r="Q4" s="867"/>
      <c r="R4" s="867"/>
      <c r="S4" s="867"/>
      <c r="T4" s="867"/>
      <c r="U4" s="867"/>
      <c r="V4" s="867"/>
      <c r="W4" s="867"/>
      <c r="X4" s="867"/>
      <c r="Y4" s="867"/>
      <c r="Z4" s="867"/>
      <c r="AA4" s="867"/>
      <c r="AB4" s="867"/>
      <c r="AC4" s="867"/>
    </row>
    <row r="5" spans="2:29" ht="9.75" customHeight="1" thickBot="1">
      <c r="B5" s="214"/>
      <c r="C5" s="214"/>
      <c r="D5" s="214"/>
      <c r="E5" s="214"/>
      <c r="F5" s="214"/>
      <c r="G5" s="214"/>
      <c r="H5" s="214"/>
      <c r="I5" s="214"/>
      <c r="J5" s="214"/>
      <c r="K5" s="214"/>
      <c r="L5" s="214"/>
      <c r="M5" s="214"/>
      <c r="N5" s="214"/>
      <c r="O5" s="214"/>
      <c r="P5" s="215"/>
      <c r="Q5" s="215"/>
      <c r="R5" s="215"/>
      <c r="S5" s="215"/>
      <c r="T5" s="215"/>
      <c r="U5" s="215"/>
      <c r="V5" s="215"/>
      <c r="W5" s="215"/>
      <c r="X5" s="215"/>
      <c r="Y5" s="215"/>
      <c r="Z5" s="215"/>
      <c r="AA5" s="215"/>
      <c r="AB5" s="215"/>
      <c r="AC5" s="215"/>
    </row>
    <row r="6" spans="2:29" ht="30" customHeight="1">
      <c r="B6" s="868"/>
      <c r="C6" s="869"/>
      <c r="D6" s="869"/>
      <c r="E6" s="869"/>
      <c r="F6" s="869"/>
      <c r="G6" s="869"/>
      <c r="H6" s="869"/>
      <c r="I6" s="869"/>
      <c r="J6" s="869"/>
      <c r="K6" s="869"/>
      <c r="L6" s="869"/>
      <c r="M6" s="869"/>
      <c r="N6" s="869"/>
      <c r="O6" s="869"/>
      <c r="P6" s="869"/>
      <c r="Q6" s="869"/>
      <c r="R6" s="869"/>
      <c r="S6" s="869"/>
      <c r="T6" s="869"/>
      <c r="U6" s="869"/>
      <c r="V6" s="869"/>
      <c r="W6" s="869"/>
      <c r="X6" s="869"/>
      <c r="Y6" s="869"/>
      <c r="Z6" s="869"/>
      <c r="AA6" s="869"/>
      <c r="AB6" s="869"/>
      <c r="AC6" s="870"/>
    </row>
    <row r="7" spans="2:29" ht="30" customHeight="1">
      <c r="B7" s="871"/>
      <c r="C7" s="872"/>
      <c r="D7" s="872"/>
      <c r="E7" s="872"/>
      <c r="F7" s="872"/>
      <c r="G7" s="872"/>
      <c r="H7" s="872"/>
      <c r="I7" s="872"/>
      <c r="J7" s="872"/>
      <c r="K7" s="872"/>
      <c r="L7" s="872"/>
      <c r="M7" s="872"/>
      <c r="N7" s="872"/>
      <c r="O7" s="872"/>
      <c r="P7" s="872"/>
      <c r="Q7" s="872"/>
      <c r="R7" s="872"/>
      <c r="S7" s="872"/>
      <c r="T7" s="872"/>
      <c r="U7" s="872"/>
      <c r="V7" s="872"/>
      <c r="W7" s="872"/>
      <c r="X7" s="872"/>
      <c r="Y7" s="872"/>
      <c r="Z7" s="872"/>
      <c r="AA7" s="872"/>
      <c r="AB7" s="872"/>
      <c r="AC7" s="873"/>
    </row>
    <row r="8" spans="2:29" ht="30" customHeight="1">
      <c r="B8" s="871"/>
      <c r="C8" s="872"/>
      <c r="D8" s="872"/>
      <c r="E8" s="872"/>
      <c r="F8" s="872"/>
      <c r="G8" s="872"/>
      <c r="H8" s="872"/>
      <c r="I8" s="872"/>
      <c r="J8" s="872"/>
      <c r="K8" s="872"/>
      <c r="L8" s="872"/>
      <c r="M8" s="872"/>
      <c r="N8" s="872"/>
      <c r="O8" s="872"/>
      <c r="P8" s="872"/>
      <c r="Q8" s="872"/>
      <c r="R8" s="872"/>
      <c r="S8" s="872"/>
      <c r="T8" s="872"/>
      <c r="U8" s="872"/>
      <c r="V8" s="872"/>
      <c r="W8" s="872"/>
      <c r="X8" s="872"/>
      <c r="Y8" s="872"/>
      <c r="Z8" s="872"/>
      <c r="AA8" s="872"/>
      <c r="AB8" s="872"/>
      <c r="AC8" s="873"/>
    </row>
    <row r="9" spans="2:29" ht="30" customHeight="1">
      <c r="B9" s="216"/>
      <c r="C9" s="217"/>
      <c r="D9" s="874" t="s">
        <v>331</v>
      </c>
      <c r="E9" s="874"/>
      <c r="F9" s="874"/>
      <c r="G9" s="874"/>
      <c r="H9" s="874"/>
      <c r="I9" s="874"/>
      <c r="J9" s="874"/>
      <c r="K9" s="874"/>
      <c r="L9" s="874"/>
      <c r="M9" s="874"/>
      <c r="N9" s="874"/>
      <c r="O9" s="874"/>
      <c r="P9" s="874"/>
      <c r="Q9" s="874"/>
      <c r="R9" s="874"/>
      <c r="S9" s="874"/>
      <c r="T9" s="874"/>
      <c r="U9" s="874"/>
      <c r="V9" s="874"/>
      <c r="W9" s="874"/>
      <c r="X9" s="874"/>
      <c r="Y9" s="874"/>
      <c r="Z9" s="874"/>
      <c r="AA9" s="874"/>
      <c r="AB9" s="217"/>
      <c r="AC9" s="218"/>
    </row>
    <row r="10" spans="2:29" ht="30" customHeight="1">
      <c r="B10" s="216"/>
      <c r="C10" s="217"/>
      <c r="D10" s="875" t="s">
        <v>332</v>
      </c>
      <c r="E10" s="875"/>
      <c r="F10" s="875"/>
      <c r="G10" s="875"/>
      <c r="H10" s="875"/>
      <c r="I10" s="875"/>
      <c r="J10" s="875"/>
      <c r="K10" s="875"/>
      <c r="L10" s="875"/>
      <c r="M10" s="875"/>
      <c r="N10" s="875"/>
      <c r="O10" s="875"/>
      <c r="P10" s="875"/>
      <c r="Q10" s="875"/>
      <c r="R10" s="875"/>
      <c r="S10" s="875"/>
      <c r="T10" s="875"/>
      <c r="U10" s="875"/>
      <c r="V10" s="875"/>
      <c r="W10" s="875"/>
      <c r="X10" s="875"/>
      <c r="Y10" s="875"/>
      <c r="Z10" s="875"/>
      <c r="AA10" s="875"/>
      <c r="AB10" s="217"/>
      <c r="AC10" s="218"/>
    </row>
    <row r="11" spans="2:29" ht="30" customHeight="1">
      <c r="B11" s="216"/>
      <c r="C11" s="217"/>
      <c r="D11" s="876" t="s">
        <v>333</v>
      </c>
      <c r="E11" s="876"/>
      <c r="F11" s="876"/>
      <c r="G11" s="876"/>
      <c r="H11" s="876"/>
      <c r="I11" s="876"/>
      <c r="J11" s="876"/>
      <c r="K11" s="876"/>
      <c r="L11" s="876"/>
      <c r="M11" s="876"/>
      <c r="N11" s="876"/>
      <c r="O11" s="876"/>
      <c r="P11" s="876"/>
      <c r="Q11" s="876"/>
      <c r="R11" s="876"/>
      <c r="S11" s="876"/>
      <c r="T11" s="876"/>
      <c r="U11" s="876"/>
      <c r="V11" s="876"/>
      <c r="W11" s="876"/>
      <c r="X11" s="876"/>
      <c r="Y11" s="876"/>
      <c r="Z11" s="876"/>
      <c r="AA11" s="876"/>
      <c r="AB11" s="217"/>
      <c r="AC11" s="218"/>
    </row>
    <row r="12" spans="2:29" ht="30" customHeight="1">
      <c r="B12" s="216"/>
      <c r="C12" s="217"/>
      <c r="D12" s="217"/>
      <c r="E12" s="217"/>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18"/>
    </row>
    <row r="13" spans="2:29" ht="30" customHeight="1">
      <c r="B13" s="219"/>
      <c r="C13" s="220"/>
      <c r="D13" s="220"/>
      <c r="E13" s="877" t="s">
        <v>139</v>
      </c>
      <c r="F13" s="877"/>
      <c r="G13" s="856"/>
      <c r="H13" s="856"/>
      <c r="I13" s="221" t="s">
        <v>334</v>
      </c>
      <c r="J13" s="856"/>
      <c r="K13" s="856"/>
      <c r="L13" s="221" t="s">
        <v>335</v>
      </c>
      <c r="M13" s="856"/>
      <c r="N13" s="856"/>
      <c r="O13" s="221" t="s">
        <v>142</v>
      </c>
      <c r="P13" s="220"/>
      <c r="Q13" s="220"/>
      <c r="R13" s="220"/>
      <c r="S13" s="220"/>
      <c r="T13" s="220"/>
      <c r="U13" s="220"/>
      <c r="V13" s="220"/>
      <c r="W13" s="220"/>
      <c r="X13" s="220"/>
      <c r="Y13" s="220"/>
      <c r="Z13" s="220"/>
      <c r="AA13" s="220"/>
      <c r="AB13" s="220"/>
      <c r="AC13" s="222"/>
    </row>
    <row r="14" spans="2:29" ht="30" customHeight="1">
      <c r="B14" s="865"/>
      <c r="C14" s="857"/>
      <c r="D14" s="857"/>
      <c r="E14" s="857"/>
      <c r="F14" s="857"/>
      <c r="G14" s="857"/>
      <c r="H14" s="857"/>
      <c r="I14" s="857"/>
      <c r="J14" s="857"/>
      <c r="K14" s="857"/>
      <c r="L14" s="857"/>
      <c r="M14" s="857"/>
      <c r="N14" s="857"/>
      <c r="O14" s="857"/>
      <c r="P14" s="857"/>
      <c r="Q14" s="857"/>
      <c r="R14" s="857"/>
      <c r="S14" s="857"/>
      <c r="T14" s="857"/>
      <c r="U14" s="857"/>
      <c r="V14" s="857"/>
      <c r="W14" s="857"/>
      <c r="X14" s="857"/>
      <c r="Y14" s="857"/>
      <c r="Z14" s="857"/>
      <c r="AA14" s="857"/>
      <c r="AB14" s="857"/>
      <c r="AC14" s="866"/>
    </row>
    <row r="15" spans="2:29" ht="30" customHeight="1">
      <c r="B15" s="865"/>
      <c r="C15" s="857"/>
      <c r="D15" s="857"/>
      <c r="E15" s="857"/>
      <c r="F15" s="857"/>
      <c r="G15" s="857"/>
      <c r="H15" s="857"/>
      <c r="I15" s="857"/>
      <c r="J15" s="857"/>
      <c r="K15" s="857"/>
      <c r="L15" s="857"/>
      <c r="M15" s="857"/>
      <c r="N15" s="857"/>
      <c r="O15" s="857"/>
      <c r="P15" s="857"/>
      <c r="Q15" s="857"/>
      <c r="R15" s="857"/>
      <c r="S15" s="857"/>
      <c r="T15" s="857"/>
      <c r="U15" s="857"/>
      <c r="V15" s="857"/>
      <c r="W15" s="857"/>
      <c r="X15" s="857"/>
      <c r="Y15" s="857"/>
      <c r="Z15" s="857"/>
      <c r="AA15" s="857"/>
      <c r="AB15" s="857"/>
      <c r="AC15" s="866"/>
    </row>
    <row r="16" spans="2:29" ht="30" customHeight="1">
      <c r="B16" s="865"/>
      <c r="C16" s="857"/>
      <c r="D16" s="857"/>
      <c r="E16" s="857"/>
      <c r="F16" s="857"/>
      <c r="G16" s="857"/>
      <c r="H16" s="857"/>
      <c r="I16" s="857"/>
      <c r="J16" s="857"/>
      <c r="K16" s="857"/>
      <c r="L16" s="857"/>
      <c r="M16" s="857"/>
      <c r="N16" s="857"/>
      <c r="O16" s="857"/>
      <c r="P16" s="857"/>
      <c r="Q16" s="857"/>
      <c r="R16" s="857"/>
      <c r="S16" s="857"/>
      <c r="T16" s="857"/>
      <c r="U16" s="857"/>
      <c r="V16" s="857"/>
      <c r="W16" s="857"/>
      <c r="X16" s="857"/>
      <c r="Y16" s="857"/>
      <c r="Z16" s="857"/>
      <c r="AA16" s="857"/>
      <c r="AB16" s="857"/>
      <c r="AC16" s="866"/>
    </row>
    <row r="17" spans="2:29" ht="39.9" customHeight="1">
      <c r="B17" s="219"/>
      <c r="C17" s="220"/>
      <c r="D17" s="220"/>
      <c r="E17" s="220"/>
      <c r="F17" s="220"/>
      <c r="G17" s="220"/>
      <c r="H17" s="220"/>
      <c r="I17" s="220"/>
      <c r="J17" s="220"/>
      <c r="K17" s="220"/>
      <c r="L17" s="220"/>
      <c r="M17" s="220"/>
      <c r="N17" s="220"/>
      <c r="O17" s="857" t="s">
        <v>147</v>
      </c>
      <c r="P17" s="857"/>
      <c r="Q17" s="857"/>
      <c r="R17" s="857"/>
      <c r="S17" s="857"/>
      <c r="T17" s="857"/>
      <c r="U17" s="860">
        <f>第一面!R15</f>
        <v>0</v>
      </c>
      <c r="V17" s="860"/>
      <c r="W17" s="860"/>
      <c r="X17" s="860"/>
      <c r="Y17" s="860"/>
      <c r="Z17" s="860"/>
      <c r="AA17" s="860"/>
      <c r="AB17" s="860"/>
      <c r="AC17" s="222"/>
    </row>
    <row r="18" spans="2:29" ht="21" customHeight="1">
      <c r="B18" s="219"/>
      <c r="C18" s="220"/>
      <c r="D18" s="220"/>
      <c r="E18" s="220"/>
      <c r="F18" s="220"/>
      <c r="G18" s="220"/>
      <c r="H18" s="220"/>
      <c r="I18" s="220"/>
      <c r="J18" s="220"/>
      <c r="K18" s="220"/>
      <c r="L18" s="220"/>
      <c r="M18" s="220"/>
      <c r="N18" s="220"/>
      <c r="O18" s="857" t="s">
        <v>559</v>
      </c>
      <c r="P18" s="857"/>
      <c r="Q18" s="857"/>
      <c r="R18" s="857"/>
      <c r="S18" s="857"/>
      <c r="T18" s="857"/>
      <c r="U18" s="861" t="str">
        <f>IF(第一面!R21="","",第一面!R21)</f>
        <v/>
      </c>
      <c r="V18" s="861"/>
      <c r="W18" s="861"/>
      <c r="X18" s="861"/>
      <c r="Y18" s="861"/>
      <c r="Z18" s="861"/>
      <c r="AA18" s="223"/>
      <c r="AB18" s="223"/>
      <c r="AC18" s="222"/>
    </row>
    <row r="19" spans="2:29" ht="39.9" customHeight="1">
      <c r="B19" s="219"/>
      <c r="C19" s="220"/>
      <c r="D19" s="220"/>
      <c r="E19" s="220"/>
      <c r="F19" s="220"/>
      <c r="G19" s="220"/>
      <c r="H19" s="220"/>
      <c r="I19" s="220"/>
      <c r="J19" s="220"/>
      <c r="K19" s="220"/>
      <c r="L19" s="220"/>
      <c r="M19" s="220"/>
      <c r="N19" s="220"/>
      <c r="O19" s="857"/>
      <c r="P19" s="857"/>
      <c r="Q19" s="857"/>
      <c r="R19" s="857"/>
      <c r="S19" s="857"/>
      <c r="T19" s="857"/>
      <c r="U19" s="862">
        <f>第一面!R22</f>
        <v>0</v>
      </c>
      <c r="V19" s="862"/>
      <c r="W19" s="862"/>
      <c r="X19" s="862"/>
      <c r="Y19" s="862"/>
      <c r="Z19" s="862"/>
      <c r="AA19" s="221"/>
      <c r="AC19" s="222"/>
    </row>
    <row r="20" spans="2:29" ht="30" customHeight="1">
      <c r="B20" s="219"/>
      <c r="C20" s="220"/>
      <c r="D20" s="220"/>
      <c r="E20" s="220"/>
      <c r="F20" s="220"/>
      <c r="G20" s="220"/>
      <c r="H20" s="220"/>
      <c r="I20" s="220"/>
      <c r="J20" s="220"/>
      <c r="K20" s="220"/>
      <c r="L20" s="220"/>
      <c r="M20" s="220"/>
      <c r="N20" s="220"/>
      <c r="O20" s="864" t="s">
        <v>558</v>
      </c>
      <c r="P20" s="864"/>
      <c r="Q20" s="864"/>
      <c r="R20" s="864"/>
      <c r="S20" s="864"/>
      <c r="T20" s="864"/>
      <c r="U20" s="863"/>
      <c r="V20" s="863"/>
      <c r="W20" s="863"/>
      <c r="X20" s="863"/>
      <c r="Y20" s="863"/>
      <c r="Z20" s="863"/>
      <c r="AA20" s="863"/>
      <c r="AB20" s="231"/>
      <c r="AC20" s="222"/>
    </row>
    <row r="21" spans="2:29" ht="39.9" customHeight="1">
      <c r="B21" s="219"/>
      <c r="C21" s="220"/>
      <c r="D21" s="220"/>
      <c r="E21" s="220"/>
      <c r="F21" s="220"/>
      <c r="G21" s="220"/>
      <c r="H21" s="220"/>
      <c r="I21" s="220"/>
      <c r="J21" s="220"/>
      <c r="K21" s="220"/>
      <c r="L21" s="220"/>
      <c r="M21" s="220"/>
      <c r="N21" s="220"/>
      <c r="O21" s="225"/>
      <c r="U21" s="863"/>
      <c r="V21" s="863"/>
      <c r="W21" s="863"/>
      <c r="X21" s="863"/>
      <c r="Y21" s="863"/>
      <c r="Z21" s="863"/>
      <c r="AA21" s="863"/>
      <c r="AB21" s="220"/>
      <c r="AC21" s="222"/>
    </row>
    <row r="22" spans="2:29" ht="30" customHeight="1">
      <c r="B22" s="219"/>
      <c r="C22" s="220"/>
      <c r="D22" s="220"/>
      <c r="E22" s="220"/>
      <c r="F22" s="220"/>
      <c r="G22" s="220"/>
      <c r="H22" s="220"/>
      <c r="I22" s="220"/>
      <c r="J22" s="220"/>
      <c r="K22" s="220"/>
      <c r="L22" s="220"/>
      <c r="M22" s="220"/>
      <c r="N22" s="220"/>
      <c r="O22" s="220"/>
      <c r="P22" s="220"/>
      <c r="Q22" s="220"/>
      <c r="R22" s="220"/>
      <c r="S22" s="220"/>
      <c r="T22" s="220"/>
      <c r="Z22" s="220"/>
      <c r="AA22" s="220"/>
      <c r="AB22" s="220"/>
      <c r="AC22" s="222"/>
    </row>
    <row r="23" spans="2:29" ht="30" customHeight="1">
      <c r="B23" s="219"/>
      <c r="C23" s="220"/>
      <c r="D23" s="220"/>
      <c r="E23" s="220"/>
      <c r="F23" s="220"/>
      <c r="G23" s="220"/>
      <c r="H23" s="220"/>
      <c r="I23" s="220"/>
      <c r="J23" s="220"/>
      <c r="K23" s="220"/>
      <c r="L23" s="220"/>
      <c r="M23" s="220"/>
      <c r="N23" s="220"/>
      <c r="O23" s="220"/>
      <c r="P23" s="220"/>
      <c r="Q23" s="220"/>
      <c r="R23" s="220"/>
      <c r="S23" s="220"/>
      <c r="T23" s="220"/>
      <c r="U23" s="859"/>
      <c r="V23" s="859"/>
      <c r="W23" s="859"/>
      <c r="X23" s="859"/>
      <c r="Y23" s="859"/>
      <c r="Z23" s="221"/>
      <c r="AA23" s="221"/>
      <c r="AB23" s="221"/>
      <c r="AC23" s="222"/>
    </row>
    <row r="24" spans="2:29" ht="30" customHeight="1">
      <c r="B24" s="219"/>
      <c r="C24" s="220"/>
      <c r="D24" s="220"/>
      <c r="E24" s="220"/>
      <c r="F24" s="220"/>
      <c r="G24" s="220"/>
      <c r="H24" s="220"/>
      <c r="I24" s="220"/>
      <c r="J24" s="220"/>
      <c r="K24" s="220"/>
      <c r="L24" s="220"/>
      <c r="M24" s="220"/>
      <c r="N24" s="220"/>
      <c r="O24" s="220"/>
      <c r="P24" s="220"/>
      <c r="Q24" s="224"/>
      <c r="R24" s="224"/>
      <c r="S24" s="224"/>
      <c r="T24" s="224"/>
      <c r="U24" s="224"/>
      <c r="V24" s="220"/>
      <c r="W24" s="220"/>
      <c r="X24" s="220"/>
      <c r="Y24" s="220"/>
      <c r="Z24" s="221"/>
      <c r="AA24" s="221"/>
      <c r="AB24" s="221"/>
      <c r="AC24" s="222"/>
    </row>
    <row r="25" spans="2:29" ht="30" customHeight="1">
      <c r="B25" s="219"/>
      <c r="C25" s="220"/>
      <c r="D25" s="226" t="s">
        <v>143</v>
      </c>
      <c r="E25" s="220"/>
      <c r="F25" s="220"/>
      <c r="G25" s="226"/>
      <c r="H25" s="220"/>
      <c r="I25" s="220"/>
      <c r="J25" s="220"/>
      <c r="K25" s="220"/>
      <c r="L25" s="220"/>
      <c r="M25" s="220"/>
      <c r="N25" s="220"/>
      <c r="O25" s="220"/>
      <c r="P25" s="220"/>
      <c r="Q25" s="220"/>
      <c r="R25" s="220"/>
      <c r="S25" s="220"/>
      <c r="T25" s="220"/>
      <c r="U25" s="220"/>
      <c r="V25" s="220"/>
      <c r="W25" s="220"/>
      <c r="X25" s="220"/>
      <c r="Y25" s="220"/>
      <c r="Z25" s="220"/>
      <c r="AA25" s="220"/>
      <c r="AB25" s="220"/>
      <c r="AC25" s="222"/>
    </row>
    <row r="26" spans="2:29" ht="30" customHeight="1">
      <c r="B26" s="219"/>
      <c r="C26" s="220"/>
      <c r="D26" s="220" t="s">
        <v>144</v>
      </c>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2"/>
    </row>
    <row r="27" spans="2:29" ht="30" customHeight="1">
      <c r="B27" s="219"/>
      <c r="C27" s="220"/>
      <c r="D27" s="227" t="s">
        <v>336</v>
      </c>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2"/>
    </row>
    <row r="28" spans="2:29" ht="30" customHeight="1">
      <c r="B28" s="219"/>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2"/>
    </row>
    <row r="29" spans="2:29" ht="30" customHeight="1" thickBot="1">
      <c r="B29" s="228"/>
      <c r="C29" s="229"/>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30"/>
    </row>
  </sheetData>
  <protectedRanges>
    <protectedRange sqref="E13:H13 J13:K13 M13:N13 U17:AB17 U18:Z19 U20:Y20 U21:Y21 U23:Y23" name="範囲1"/>
  </protectedRanges>
  <mergeCells count="21">
    <mergeCell ref="B1:AC1"/>
    <mergeCell ref="U23:Y23"/>
    <mergeCell ref="U17:AB17"/>
    <mergeCell ref="U18:Z18"/>
    <mergeCell ref="U19:Z19"/>
    <mergeCell ref="U20:AA20"/>
    <mergeCell ref="U21:AA21"/>
    <mergeCell ref="O20:T20"/>
    <mergeCell ref="B14:AC16"/>
    <mergeCell ref="B2:AC2"/>
    <mergeCell ref="B4:AC4"/>
    <mergeCell ref="B6:AC8"/>
    <mergeCell ref="D9:AA9"/>
    <mergeCell ref="D10:AA10"/>
    <mergeCell ref="D11:AA11"/>
    <mergeCell ref="E13:F13"/>
    <mergeCell ref="G13:H13"/>
    <mergeCell ref="J13:K13"/>
    <mergeCell ref="M13:N13"/>
    <mergeCell ref="O17:T17"/>
    <mergeCell ref="O18:T19"/>
  </mergeCells>
  <phoneticPr fontId="3"/>
  <pageMargins left="0.59055118110236227" right="0" top="0.59055118110236227" bottom="0.39370078740157483" header="0.51181102362204722" footer="0.51181102362204722"/>
  <pageSetup paperSize="9" orientation="portrait" blackAndWhite="1" verticalDpi="30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99"/>
  </sheetPr>
  <dimension ref="A1:U26"/>
  <sheetViews>
    <sheetView showGridLines="0" view="pageBreakPreview" zoomScaleNormal="100" workbookViewId="0">
      <selection sqref="A1:Q1"/>
    </sheetView>
  </sheetViews>
  <sheetFormatPr defaultColWidth="9" defaultRowHeight="20.100000000000001" customHeight="1"/>
  <cols>
    <col min="1" max="2" width="3.6640625" style="231" customWidth="1"/>
    <col min="3" max="3" width="12.6640625" style="231" customWidth="1"/>
    <col min="4" max="5" width="9.109375" style="231" customWidth="1"/>
    <col min="6" max="17" width="3.77734375" style="231" customWidth="1"/>
    <col min="18" max="18" width="5.77734375" style="231" customWidth="1"/>
    <col min="19" max="20" width="9" style="231"/>
    <col min="21" max="21" width="4.77734375" style="231" customWidth="1"/>
    <col min="22" max="22" width="7.21875" style="231" customWidth="1"/>
    <col min="23" max="16384" width="9" style="231"/>
  </cols>
  <sheetData>
    <row r="1" spans="1:21" ht="24.9" customHeight="1">
      <c r="A1" s="858" t="s">
        <v>337</v>
      </c>
      <c r="B1" s="858"/>
      <c r="C1" s="858"/>
      <c r="D1" s="858"/>
      <c r="E1" s="858"/>
      <c r="F1" s="858"/>
      <c r="G1" s="858"/>
      <c r="H1" s="858"/>
      <c r="I1" s="858"/>
      <c r="J1" s="858"/>
      <c r="K1" s="858"/>
      <c r="L1" s="858"/>
      <c r="M1" s="858"/>
      <c r="N1" s="858"/>
      <c r="O1" s="858"/>
      <c r="P1" s="858"/>
      <c r="Q1" s="858"/>
    </row>
    <row r="2" spans="1:21" ht="24.9" customHeight="1">
      <c r="A2" s="753" t="s">
        <v>574</v>
      </c>
      <c r="B2" s="753"/>
      <c r="C2" s="753"/>
      <c r="D2" s="753"/>
      <c r="E2" s="753"/>
      <c r="F2" s="753"/>
      <c r="G2" s="753"/>
      <c r="H2" s="753"/>
      <c r="I2" s="753"/>
      <c r="J2" s="753"/>
      <c r="K2" s="753"/>
      <c r="L2" s="753"/>
      <c r="M2" s="753"/>
      <c r="N2" s="753"/>
      <c r="O2" s="753"/>
      <c r="P2" s="753"/>
      <c r="Q2" s="753"/>
    </row>
    <row r="3" spans="1:21" ht="24.9" customHeight="1">
      <c r="A3" s="753" t="s">
        <v>86</v>
      </c>
      <c r="B3" s="753"/>
      <c r="C3" s="753"/>
      <c r="D3" s="753"/>
      <c r="E3" s="753"/>
      <c r="F3" s="753"/>
      <c r="G3" s="753"/>
      <c r="H3" s="753"/>
      <c r="I3" s="753"/>
      <c r="J3" s="753"/>
      <c r="K3" s="753"/>
      <c r="L3" s="753"/>
      <c r="M3" s="753"/>
      <c r="N3" s="753"/>
      <c r="O3" s="753"/>
      <c r="P3" s="753"/>
      <c r="Q3" s="753"/>
    </row>
    <row r="4" spans="1:21" ht="12.75" customHeight="1">
      <c r="A4" s="232"/>
      <c r="B4" s="232"/>
      <c r="C4" s="232"/>
      <c r="D4" s="232"/>
      <c r="E4" s="232"/>
      <c r="F4" s="232"/>
      <c r="G4" s="232"/>
      <c r="H4" s="232"/>
      <c r="I4" s="232"/>
      <c r="J4" s="232"/>
      <c r="K4" s="232"/>
      <c r="L4" s="232"/>
      <c r="M4" s="232"/>
      <c r="N4" s="232"/>
      <c r="O4" s="232"/>
      <c r="P4" s="232"/>
      <c r="Q4" s="232"/>
    </row>
    <row r="5" spans="1:21" ht="20.100000000000001" customHeight="1">
      <c r="A5" s="232"/>
      <c r="B5" s="232"/>
      <c r="C5" s="232"/>
      <c r="D5" s="232"/>
      <c r="E5" s="232"/>
      <c r="F5" s="232"/>
      <c r="G5" s="232"/>
      <c r="H5" s="232"/>
      <c r="I5" s="232"/>
      <c r="J5" s="232"/>
      <c r="K5" s="232"/>
      <c r="L5" s="232"/>
      <c r="M5" s="232"/>
      <c r="N5" s="232"/>
      <c r="O5" s="232"/>
      <c r="P5" s="232"/>
      <c r="Q5" s="232"/>
    </row>
    <row r="6" spans="1:21" ht="39.9" customHeight="1">
      <c r="B6" s="864" t="s">
        <v>497</v>
      </c>
      <c r="C6" s="864"/>
      <c r="D6" s="864"/>
      <c r="E6" s="864"/>
      <c r="F6" s="864"/>
      <c r="G6" s="864"/>
      <c r="H6" s="864"/>
      <c r="I6" s="864"/>
      <c r="J6" s="864"/>
      <c r="K6" s="864"/>
      <c r="L6" s="864"/>
      <c r="M6" s="864"/>
      <c r="N6" s="864"/>
      <c r="O6" s="864"/>
      <c r="P6" s="864"/>
      <c r="Q6" s="233"/>
    </row>
    <row r="7" spans="1:21" ht="39.9" customHeight="1">
      <c r="B7" s="234"/>
      <c r="C7" s="234"/>
      <c r="D7" s="234"/>
      <c r="E7" s="234"/>
      <c r="F7" s="234"/>
      <c r="G7" s="234"/>
      <c r="H7" s="234"/>
      <c r="I7" s="234"/>
      <c r="J7" s="234"/>
      <c r="K7" s="234"/>
      <c r="L7" s="234"/>
      <c r="M7" s="234"/>
      <c r="N7" s="234"/>
      <c r="O7" s="234"/>
      <c r="P7" s="234"/>
      <c r="Q7" s="233"/>
    </row>
    <row r="9" spans="1:21" ht="20.100000000000001" customHeight="1">
      <c r="J9" s="879" t="s">
        <v>139</v>
      </c>
      <c r="K9" s="879"/>
      <c r="L9" s="237"/>
      <c r="M9" s="221" t="s">
        <v>334</v>
      </c>
      <c r="N9" s="237"/>
      <c r="O9" s="221" t="s">
        <v>335</v>
      </c>
      <c r="P9" s="237"/>
      <c r="Q9" s="221" t="s">
        <v>142</v>
      </c>
      <c r="R9" s="332"/>
      <c r="T9" s="332"/>
      <c r="U9" s="332"/>
    </row>
    <row r="11" spans="1:21" ht="20.100000000000001" customHeight="1">
      <c r="C11" s="878" t="s">
        <v>338</v>
      </c>
      <c r="D11" s="878"/>
      <c r="E11" s="238"/>
    </row>
    <row r="12" spans="1:21" ht="20.100000000000001" customHeight="1">
      <c r="C12" s="878" t="s">
        <v>144</v>
      </c>
      <c r="D12" s="878"/>
      <c r="E12" s="238"/>
    </row>
    <row r="13" spans="1:21" ht="20.100000000000001" customHeight="1">
      <c r="C13" s="878" t="s">
        <v>336</v>
      </c>
      <c r="D13" s="878"/>
      <c r="E13" s="238"/>
    </row>
    <row r="14" spans="1:21" ht="20.100000000000001" customHeight="1"/>
    <row r="15" spans="1:21" ht="39.9" customHeight="1">
      <c r="F15" s="894" t="s">
        <v>339</v>
      </c>
      <c r="G15" s="894"/>
      <c r="H15" s="894"/>
      <c r="I15" s="894"/>
      <c r="J15" s="894"/>
      <c r="K15" s="895">
        <f>第一面!R15</f>
        <v>0</v>
      </c>
      <c r="L15" s="895"/>
      <c r="M15" s="895"/>
      <c r="N15" s="895"/>
      <c r="O15" s="895"/>
      <c r="P15" s="895"/>
      <c r="Q15" s="895"/>
    </row>
    <row r="16" spans="1:21" ht="20.100000000000001" customHeight="1">
      <c r="B16" s="234"/>
      <c r="C16" s="234"/>
      <c r="D16" s="234"/>
      <c r="E16" s="234"/>
      <c r="F16" s="894" t="s">
        <v>340</v>
      </c>
      <c r="G16" s="894"/>
      <c r="H16" s="894"/>
      <c r="I16" s="894"/>
      <c r="J16" s="894"/>
      <c r="K16" s="896" t="str">
        <f>IF(第一面!R21="","",第一面!R21)</f>
        <v/>
      </c>
      <c r="L16" s="896"/>
      <c r="M16" s="896"/>
      <c r="N16" s="896"/>
      <c r="O16" s="896"/>
      <c r="P16" s="896"/>
      <c r="Q16" s="233"/>
    </row>
    <row r="17" spans="1:17" ht="39.9" customHeight="1">
      <c r="K17" s="895">
        <f>第一面!R22</f>
        <v>0</v>
      </c>
      <c r="L17" s="895"/>
      <c r="M17" s="895"/>
      <c r="N17" s="895"/>
      <c r="O17" s="895"/>
      <c r="P17" s="895"/>
      <c r="Q17" s="895"/>
    </row>
    <row r="18" spans="1:17" ht="20.100000000000001" customHeight="1">
      <c r="F18" s="231" t="s">
        <v>341</v>
      </c>
      <c r="N18" s="238"/>
      <c r="O18" s="238"/>
    </row>
    <row r="20" spans="1:17" ht="20.100000000000001" customHeight="1">
      <c r="A20" s="894" t="s">
        <v>342</v>
      </c>
      <c r="B20" s="894"/>
      <c r="C20" s="894"/>
      <c r="D20" s="894"/>
      <c r="E20" s="894"/>
      <c r="F20" s="894"/>
      <c r="G20" s="894"/>
      <c r="H20" s="894"/>
      <c r="I20" s="894"/>
      <c r="J20" s="894"/>
      <c r="K20" s="894"/>
      <c r="L20" s="894"/>
      <c r="M20" s="894"/>
      <c r="N20" s="894"/>
      <c r="O20" s="894"/>
      <c r="P20" s="894"/>
      <c r="Q20" s="894"/>
    </row>
    <row r="22" spans="1:17" ht="50.1" customHeight="1">
      <c r="B22" s="897" t="s">
        <v>260</v>
      </c>
      <c r="C22" s="898"/>
      <c r="D22" s="897" t="s">
        <v>343</v>
      </c>
      <c r="E22" s="899"/>
      <c r="F22" s="899"/>
      <c r="G22" s="899"/>
      <c r="H22" s="898"/>
      <c r="I22" s="900" t="s">
        <v>344</v>
      </c>
      <c r="J22" s="901"/>
      <c r="K22" s="901"/>
      <c r="L22" s="902"/>
      <c r="M22" s="903" t="s">
        <v>345</v>
      </c>
      <c r="N22" s="904"/>
      <c r="O22" s="904"/>
      <c r="P22" s="904"/>
      <c r="Q22" s="905"/>
    </row>
    <row r="23" spans="1:17" ht="50.1" customHeight="1">
      <c r="B23" s="887"/>
      <c r="C23" s="888"/>
      <c r="D23" s="889"/>
      <c r="E23" s="890"/>
      <c r="F23" s="890"/>
      <c r="G23" s="890"/>
      <c r="H23" s="891"/>
      <c r="I23" s="892"/>
      <c r="J23" s="893"/>
      <c r="K23" s="893"/>
      <c r="L23" s="236" t="s">
        <v>346</v>
      </c>
      <c r="M23" s="892"/>
      <c r="N23" s="893"/>
      <c r="O23" s="893"/>
      <c r="P23" s="893"/>
      <c r="Q23" s="236" t="s">
        <v>346</v>
      </c>
    </row>
    <row r="24" spans="1:17" ht="50.1" customHeight="1">
      <c r="B24" s="887"/>
      <c r="C24" s="888"/>
      <c r="D24" s="889"/>
      <c r="E24" s="890"/>
      <c r="F24" s="890"/>
      <c r="G24" s="890"/>
      <c r="H24" s="891"/>
      <c r="I24" s="892"/>
      <c r="J24" s="893"/>
      <c r="K24" s="893"/>
      <c r="L24" s="236" t="s">
        <v>346</v>
      </c>
      <c r="M24" s="892"/>
      <c r="N24" s="893"/>
      <c r="O24" s="893"/>
      <c r="P24" s="893"/>
      <c r="Q24" s="236" t="s">
        <v>346</v>
      </c>
    </row>
    <row r="25" spans="1:17" ht="50.1" customHeight="1">
      <c r="B25" s="880"/>
      <c r="C25" s="881"/>
      <c r="D25" s="882"/>
      <c r="E25" s="883"/>
      <c r="F25" s="883"/>
      <c r="G25" s="883"/>
      <c r="H25" s="884"/>
      <c r="I25" s="892"/>
      <c r="J25" s="893"/>
      <c r="K25" s="893"/>
      <c r="L25" s="236" t="s">
        <v>346</v>
      </c>
      <c r="M25" s="885"/>
      <c r="N25" s="886"/>
      <c r="O25" s="886"/>
      <c r="P25" s="886"/>
      <c r="Q25" s="236" t="s">
        <v>346</v>
      </c>
    </row>
    <row r="26" spans="1:17" ht="50.1" customHeight="1">
      <c r="B26" s="880"/>
      <c r="C26" s="881"/>
      <c r="D26" s="882"/>
      <c r="E26" s="883"/>
      <c r="F26" s="883"/>
      <c r="G26" s="883"/>
      <c r="H26" s="884"/>
      <c r="I26" s="892"/>
      <c r="J26" s="893"/>
      <c r="K26" s="893"/>
      <c r="L26" s="236" t="s">
        <v>346</v>
      </c>
      <c r="M26" s="885"/>
      <c r="N26" s="886"/>
      <c r="O26" s="886"/>
      <c r="P26" s="886"/>
      <c r="Q26" s="236" t="s">
        <v>346</v>
      </c>
    </row>
  </sheetData>
  <protectedRanges>
    <protectedRange sqref="M24:P26 B24:H26" name="範囲2"/>
    <protectedRange sqref="M23:P23 K17:Q17 J15:Q15 B23:K23 I24:K26" name="範囲1"/>
    <protectedRange sqref="T9:U9 J9 R9 P9 N9 L9" name="範囲1_1"/>
  </protectedRanges>
  <mergeCells count="34">
    <mergeCell ref="F15:J15"/>
    <mergeCell ref="K15:Q15"/>
    <mergeCell ref="F16:J16"/>
    <mergeCell ref="K16:P16"/>
    <mergeCell ref="B25:C25"/>
    <mergeCell ref="D25:H25"/>
    <mergeCell ref="M25:P25"/>
    <mergeCell ref="A20:Q20"/>
    <mergeCell ref="B22:C22"/>
    <mergeCell ref="D22:H22"/>
    <mergeCell ref="I22:L22"/>
    <mergeCell ref="M22:Q22"/>
    <mergeCell ref="K17:Q17"/>
    <mergeCell ref="I23:K23"/>
    <mergeCell ref="I24:K24"/>
    <mergeCell ref="I25:K25"/>
    <mergeCell ref="B26:C26"/>
    <mergeCell ref="D26:H26"/>
    <mergeCell ref="M26:P26"/>
    <mergeCell ref="B23:C23"/>
    <mergeCell ref="D23:H23"/>
    <mergeCell ref="M23:P23"/>
    <mergeCell ref="B24:C24"/>
    <mergeCell ref="D24:H24"/>
    <mergeCell ref="M24:P24"/>
    <mergeCell ref="I26:K26"/>
    <mergeCell ref="C12:D12"/>
    <mergeCell ref="C13:D13"/>
    <mergeCell ref="A1:Q1"/>
    <mergeCell ref="A2:Q2"/>
    <mergeCell ref="A3:Q3"/>
    <mergeCell ref="B6:P6"/>
    <mergeCell ref="C11:D11"/>
    <mergeCell ref="J9:K9"/>
  </mergeCells>
  <phoneticPr fontId="3"/>
  <printOptions horizontalCentered="1"/>
  <pageMargins left="0.59055118110236227" right="0.59055118110236227" top="0.59055118110236227" bottom="0.59055118110236227" header="0.51181102362204722" footer="0.51181102362204722"/>
  <pageSetup paperSize="9" orientation="portrait" blackAndWhite="1" verticalDpi="300"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FFCC"/>
  </sheetPr>
  <dimension ref="A1:AE164"/>
  <sheetViews>
    <sheetView view="pageBreakPreview" zoomScaleNormal="100" workbookViewId="0">
      <selection sqref="A1:AE1"/>
    </sheetView>
  </sheetViews>
  <sheetFormatPr defaultColWidth="3.33203125" defaultRowHeight="15.9" customHeight="1"/>
  <cols>
    <col min="1" max="1" width="4.44140625" style="76" customWidth="1"/>
    <col min="2" max="2" width="1.6640625" style="76" customWidth="1"/>
    <col min="3" max="3" width="2.88671875" style="76" customWidth="1"/>
    <col min="4" max="7" width="3.109375" style="76" customWidth="1"/>
    <col min="8" max="44" width="2.88671875" style="76" customWidth="1"/>
    <col min="45" max="16384" width="3.33203125" style="76"/>
  </cols>
  <sheetData>
    <row r="1" spans="1:31" ht="24.9" customHeight="1">
      <c r="A1" s="753" t="s">
        <v>407</v>
      </c>
      <c r="B1" s="753"/>
      <c r="C1" s="753"/>
      <c r="D1" s="753"/>
      <c r="E1" s="753"/>
      <c r="F1" s="753"/>
      <c r="G1" s="753"/>
      <c r="H1" s="753"/>
      <c r="I1" s="753"/>
      <c r="J1" s="753"/>
      <c r="K1" s="753"/>
      <c r="L1" s="753"/>
      <c r="M1" s="753"/>
      <c r="N1" s="753"/>
      <c r="O1" s="753"/>
      <c r="P1" s="753"/>
      <c r="Q1" s="753"/>
      <c r="R1" s="753"/>
      <c r="S1" s="753"/>
      <c r="T1" s="753"/>
      <c r="U1" s="753"/>
      <c r="V1" s="753"/>
      <c r="W1" s="753"/>
      <c r="X1" s="753"/>
      <c r="Y1" s="753"/>
      <c r="Z1" s="753"/>
      <c r="AA1" s="753"/>
      <c r="AB1" s="753"/>
      <c r="AC1" s="753"/>
      <c r="AD1" s="753"/>
      <c r="AE1" s="753"/>
    </row>
    <row r="2" spans="1:31" ht="15.9" customHeight="1">
      <c r="A2" s="232"/>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570" t="s">
        <v>347</v>
      </c>
      <c r="AC2" s="570"/>
      <c r="AD2" s="570"/>
      <c r="AE2" s="231"/>
    </row>
    <row r="3" spans="1:31" ht="15.9" customHeight="1">
      <c r="AB3" s="155" t="s">
        <v>348</v>
      </c>
      <c r="AC3" s="80" t="s">
        <v>349</v>
      </c>
      <c r="AD3" s="81" t="s">
        <v>350</v>
      </c>
    </row>
    <row r="4" spans="1:31" ht="15.9" customHeight="1">
      <c r="A4" s="570" t="s">
        <v>136</v>
      </c>
      <c r="B4" s="570"/>
      <c r="C4" s="570"/>
      <c r="D4" s="570"/>
      <c r="E4" s="570"/>
      <c r="F4" s="570"/>
      <c r="G4" s="570"/>
      <c r="H4" s="570"/>
      <c r="I4" s="570"/>
      <c r="J4" s="570"/>
      <c r="K4" s="570"/>
      <c r="L4" s="570"/>
      <c r="M4" s="570"/>
      <c r="N4" s="570"/>
      <c r="O4" s="570"/>
      <c r="P4" s="570"/>
      <c r="Q4" s="570"/>
      <c r="R4" s="570"/>
      <c r="S4" s="570"/>
      <c r="T4" s="570"/>
      <c r="U4" s="570"/>
      <c r="V4" s="570"/>
      <c r="W4" s="570"/>
      <c r="X4" s="570"/>
      <c r="Y4" s="570"/>
      <c r="Z4" s="570"/>
      <c r="AA4" s="570"/>
      <c r="AB4" s="570"/>
      <c r="AC4" s="570"/>
      <c r="AD4" s="570"/>
      <c r="AE4" s="570"/>
    </row>
    <row r="5" spans="1:31" ht="15.9" customHeight="1" thickBo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1" ht="15.9" customHeight="1" thickBot="1">
      <c r="G6" s="908" t="s">
        <v>351</v>
      </c>
      <c r="H6" s="588"/>
      <c r="I6" s="588"/>
      <c r="J6" s="588"/>
      <c r="K6" s="588"/>
      <c r="L6" s="588"/>
      <c r="M6" s="588"/>
      <c r="N6" s="588"/>
      <c r="O6" s="588"/>
      <c r="P6" s="588"/>
      <c r="Q6" s="588"/>
      <c r="R6" s="588"/>
      <c r="S6" s="588"/>
      <c r="T6" s="588"/>
      <c r="U6" s="588"/>
      <c r="V6" s="588"/>
      <c r="W6" s="588"/>
      <c r="X6" s="588"/>
      <c r="Y6" s="909"/>
    </row>
    <row r="7" spans="1:31" ht="15.9" customHeight="1">
      <c r="AB7" s="77"/>
      <c r="AC7" s="77"/>
      <c r="AD7" s="77"/>
    </row>
    <row r="8" spans="1:31" ht="15.9" customHeight="1" thickBot="1">
      <c r="D8" s="572" t="s">
        <v>158</v>
      </c>
      <c r="E8" s="572"/>
      <c r="F8" s="572"/>
      <c r="G8" s="572"/>
      <c r="K8" s="563" t="s">
        <v>160</v>
      </c>
      <c r="L8" s="563"/>
      <c r="M8" s="563"/>
      <c r="N8" s="563"/>
      <c r="O8" s="563"/>
      <c r="P8" s="563"/>
      <c r="Q8" s="563"/>
      <c r="R8" s="563"/>
    </row>
    <row r="9" spans="1:31" ht="15.9" customHeight="1" thickBot="1">
      <c r="C9" s="91" t="s">
        <v>161</v>
      </c>
      <c r="D9" s="156"/>
      <c r="E9" s="156"/>
      <c r="F9" s="156"/>
      <c r="G9" s="156"/>
      <c r="H9" s="157"/>
      <c r="J9" s="259" t="str">
        <f>IF(第一面!$R$28="","",第一面!$R$28)</f>
        <v/>
      </c>
      <c r="K9" s="260" t="str">
        <f>IF(第一面!$S$28="","",第一面!$S$28)</f>
        <v/>
      </c>
      <c r="L9" s="261" t="s">
        <v>277</v>
      </c>
      <c r="M9" s="262" t="str">
        <f>IF(第一面!$U$28="","",第一面!$U$28)</f>
        <v/>
      </c>
      <c r="N9" s="263" t="s">
        <v>150</v>
      </c>
      <c r="O9" s="259" t="str">
        <f>IF(第一面!$W$28="","",第一面!$W$28)</f>
        <v/>
      </c>
      <c r="P9" s="264" t="str">
        <f>IF(第一面!$X$28="","",第一面!$X$28)</f>
        <v/>
      </c>
      <c r="Q9" s="265" t="str">
        <f>IF(第一面!$Y$28="","",第一面!$Y$28)</f>
        <v/>
      </c>
      <c r="R9" s="264" t="str">
        <f>IF(第一面!$Z$28="","",第一面!$Z$28)</f>
        <v/>
      </c>
      <c r="S9" s="265" t="str">
        <f>IF(第一面!$AA$28="","",第一面!$AA$28)</f>
        <v/>
      </c>
      <c r="T9" s="260" t="str">
        <f>IF(第一面!$AB$28="","",第一面!$AB$28)</f>
        <v/>
      </c>
      <c r="U9" s="163"/>
    </row>
    <row r="10" spans="1:31" ht="15.9" customHeight="1">
      <c r="L10" s="82"/>
      <c r="M10" s="82"/>
    </row>
    <row r="12" spans="1:31" ht="15.9" customHeight="1" thickBot="1">
      <c r="A12" s="82" t="s">
        <v>185</v>
      </c>
    </row>
    <row r="13" spans="1:31" ht="15.9" customHeight="1" thickBot="1">
      <c r="A13" s="110" t="s">
        <v>352</v>
      </c>
      <c r="C13" s="239"/>
      <c r="D13" s="588" t="s">
        <v>353</v>
      </c>
      <c r="E13" s="588"/>
      <c r="F13" s="588"/>
      <c r="G13" s="588"/>
      <c r="H13" s="240"/>
      <c r="I13" s="180"/>
      <c r="J13" s="241"/>
      <c r="K13" s="77"/>
      <c r="L13" s="77"/>
      <c r="M13" s="77"/>
      <c r="N13" s="906" t="s">
        <v>354</v>
      </c>
      <c r="O13" s="625"/>
      <c r="P13" s="625"/>
      <c r="Q13" s="907"/>
      <c r="R13" s="107" t="s">
        <v>176</v>
      </c>
      <c r="S13" s="126" t="s">
        <v>199</v>
      </c>
      <c r="T13" s="92"/>
      <c r="U13" s="97"/>
      <c r="V13" s="77" t="s">
        <v>306</v>
      </c>
      <c r="W13" s="92"/>
      <c r="X13" s="97"/>
      <c r="Y13" s="77" t="s">
        <v>202</v>
      </c>
      <c r="Z13" s="92"/>
      <c r="AA13" s="97"/>
      <c r="AB13" s="77" t="s">
        <v>203</v>
      </c>
    </row>
    <row r="14" spans="1:31" ht="15.9" customHeight="1" thickBot="1">
      <c r="C14" s="239"/>
      <c r="D14" s="588" t="s">
        <v>355</v>
      </c>
      <c r="E14" s="588"/>
      <c r="F14" s="588"/>
      <c r="G14" s="588"/>
      <c r="H14" s="240"/>
      <c r="I14" s="92"/>
      <c r="J14" s="96"/>
      <c r="K14" s="96"/>
      <c r="L14" s="96"/>
      <c r="M14" s="96"/>
      <c r="N14" s="96"/>
      <c r="O14" s="96"/>
      <c r="P14" s="96"/>
      <c r="Q14" s="96"/>
      <c r="R14" s="96"/>
      <c r="S14" s="96"/>
      <c r="T14" s="96"/>
      <c r="U14" s="96"/>
      <c r="V14" s="96"/>
      <c r="W14" s="96"/>
      <c r="X14" s="96"/>
      <c r="Y14" s="96"/>
      <c r="Z14" s="96"/>
      <c r="AA14" s="96"/>
      <c r="AB14" s="97"/>
    </row>
    <row r="15" spans="1:31" ht="15.9" customHeight="1" thickBot="1">
      <c r="C15" s="239"/>
      <c r="D15" s="588" t="s">
        <v>153</v>
      </c>
      <c r="E15" s="588"/>
      <c r="F15" s="588"/>
      <c r="G15" s="588"/>
      <c r="H15" s="240"/>
      <c r="I15" s="92"/>
      <c r="J15" s="96"/>
      <c r="K15" s="96"/>
      <c r="L15" s="96"/>
      <c r="M15" s="96"/>
      <c r="N15" s="96"/>
      <c r="O15" s="96"/>
      <c r="P15" s="96"/>
      <c r="Q15" s="96"/>
      <c r="R15" s="96"/>
      <c r="S15" s="96"/>
      <c r="T15" s="96"/>
      <c r="U15" s="96"/>
      <c r="V15" s="96"/>
      <c r="W15" s="96"/>
      <c r="X15" s="96"/>
      <c r="Y15" s="96"/>
      <c r="Z15" s="96"/>
      <c r="AA15" s="96"/>
      <c r="AB15" s="97"/>
      <c r="AC15" s="570" t="s">
        <v>235</v>
      </c>
      <c r="AD15" s="570"/>
      <c r="AE15" s="570"/>
    </row>
    <row r="16" spans="1:31" ht="15.9" customHeight="1" thickBot="1">
      <c r="C16" s="239"/>
      <c r="D16" s="588" t="s">
        <v>200</v>
      </c>
      <c r="E16" s="588"/>
      <c r="F16" s="588"/>
      <c r="G16" s="588"/>
      <c r="H16" s="240"/>
      <c r="I16" s="107" t="s">
        <v>176</v>
      </c>
      <c r="J16" s="126" t="s">
        <v>356</v>
      </c>
      <c r="K16" s="180"/>
      <c r="L16" s="241"/>
      <c r="M16" s="77" t="s">
        <v>201</v>
      </c>
      <c r="N16" s="92"/>
      <c r="O16" s="97"/>
      <c r="P16" s="77" t="s">
        <v>202</v>
      </c>
      <c r="Q16" s="92"/>
      <c r="R16" s="97"/>
      <c r="S16" s="77" t="s">
        <v>203</v>
      </c>
      <c r="T16" s="77"/>
      <c r="U16" s="77"/>
      <c r="V16" s="77"/>
      <c r="W16" s="77"/>
      <c r="X16" s="77"/>
      <c r="Y16" s="77"/>
      <c r="Z16" s="77"/>
      <c r="AA16" s="77"/>
      <c r="AB16" s="77"/>
      <c r="AD16" s="123" t="s">
        <v>357</v>
      </c>
    </row>
    <row r="17" spans="1:31" ht="15.9" customHeight="1" thickBot="1">
      <c r="C17" s="631" t="s">
        <v>358</v>
      </c>
      <c r="D17" s="632"/>
      <c r="E17" s="632"/>
      <c r="F17" s="632"/>
      <c r="G17" s="632"/>
      <c r="H17" s="633"/>
      <c r="I17" s="92"/>
      <c r="J17" s="96"/>
      <c r="K17" s="96"/>
      <c r="L17" s="96"/>
      <c r="M17" s="242"/>
      <c r="N17" s="97"/>
      <c r="O17" s="912"/>
      <c r="P17" s="630"/>
      <c r="Q17" s="913" t="s">
        <v>264</v>
      </c>
      <c r="R17" s="913"/>
      <c r="S17" s="913"/>
      <c r="T17" s="630"/>
      <c r="U17" s="630"/>
      <c r="V17" s="629" t="s">
        <v>265</v>
      </c>
      <c r="W17" s="629"/>
      <c r="X17" s="630"/>
      <c r="Y17" s="630"/>
      <c r="Z17" s="626" t="s">
        <v>266</v>
      </c>
      <c r="AA17" s="626"/>
      <c r="AB17" s="243"/>
      <c r="AC17" s="244"/>
      <c r="AD17" s="183"/>
      <c r="AE17" s="183"/>
    </row>
    <row r="18" spans="1:31" ht="15.9" customHeight="1">
      <c r="C18" s="910"/>
      <c r="D18" s="627" t="s">
        <v>359</v>
      </c>
      <c r="E18" s="627"/>
      <c r="F18" s="627"/>
      <c r="G18" s="627"/>
      <c r="H18" s="603"/>
      <c r="I18" s="111"/>
      <c r="J18" s="112"/>
      <c r="K18" s="112"/>
      <c r="L18" s="112"/>
      <c r="M18" s="112"/>
      <c r="N18" s="112"/>
      <c r="O18" s="112"/>
      <c r="P18" s="112"/>
      <c r="Q18" s="112"/>
      <c r="R18" s="112"/>
      <c r="S18" s="112"/>
      <c r="T18" s="112"/>
      <c r="U18" s="112"/>
      <c r="V18" s="112"/>
      <c r="W18" s="112"/>
      <c r="X18" s="112"/>
      <c r="Y18" s="112"/>
      <c r="Z18" s="112"/>
      <c r="AA18" s="112"/>
      <c r="AB18" s="113"/>
      <c r="AC18" s="163"/>
      <c r="AD18" s="163"/>
      <c r="AE18" s="163"/>
    </row>
    <row r="19" spans="1:31" ht="15.9" customHeight="1" thickBot="1">
      <c r="C19" s="911"/>
      <c r="D19" s="628"/>
      <c r="E19" s="628"/>
      <c r="F19" s="628"/>
      <c r="G19" s="628"/>
      <c r="H19" s="606"/>
      <c r="I19" s="114"/>
      <c r="J19" s="115"/>
      <c r="K19" s="115"/>
      <c r="L19" s="115"/>
      <c r="M19" s="115"/>
      <c r="N19" s="115"/>
      <c r="O19" s="115"/>
      <c r="P19" s="115"/>
      <c r="Q19" s="115"/>
      <c r="R19" s="115"/>
      <c r="S19" s="115"/>
      <c r="T19" s="115"/>
      <c r="U19" s="115"/>
      <c r="V19" s="115"/>
      <c r="W19" s="115"/>
      <c r="X19" s="115"/>
      <c r="Y19" s="115"/>
      <c r="Z19" s="115"/>
      <c r="AA19" s="115"/>
      <c r="AB19" s="116"/>
      <c r="AC19" s="163"/>
      <c r="AD19" s="163"/>
      <c r="AE19" s="163"/>
    </row>
    <row r="22" spans="1:31" ht="15.9" customHeight="1" thickBot="1">
      <c r="A22" s="77"/>
      <c r="H22" s="77"/>
      <c r="I22" s="77"/>
      <c r="J22" s="77"/>
      <c r="K22" s="77"/>
      <c r="L22" s="77"/>
      <c r="M22" s="77"/>
      <c r="N22" s="163"/>
      <c r="O22" s="163"/>
      <c r="P22" s="163"/>
      <c r="Q22" s="77"/>
      <c r="R22" s="77"/>
      <c r="S22" s="77"/>
      <c r="T22" s="77"/>
      <c r="U22" s="77"/>
      <c r="V22" s="77"/>
      <c r="W22" s="77"/>
      <c r="X22" s="77"/>
      <c r="Y22" s="77"/>
      <c r="Z22" s="77"/>
      <c r="AA22" s="77"/>
    </row>
    <row r="23" spans="1:31" ht="15.9" customHeight="1" thickBot="1">
      <c r="A23" s="110" t="s">
        <v>360</v>
      </c>
      <c r="C23" s="239"/>
      <c r="D23" s="588" t="s">
        <v>353</v>
      </c>
      <c r="E23" s="588"/>
      <c r="F23" s="588"/>
      <c r="G23" s="588"/>
      <c r="H23" s="240"/>
      <c r="I23" s="180"/>
      <c r="J23" s="241"/>
      <c r="K23" s="77"/>
      <c r="L23" s="77"/>
      <c r="M23" s="77"/>
      <c r="N23" s="906" t="s">
        <v>354</v>
      </c>
      <c r="O23" s="625"/>
      <c r="P23" s="625"/>
      <c r="Q23" s="907"/>
      <c r="R23" s="107" t="s">
        <v>176</v>
      </c>
      <c r="S23" s="126" t="s">
        <v>361</v>
      </c>
      <c r="T23" s="92"/>
      <c r="U23" s="97"/>
      <c r="V23" s="77" t="s">
        <v>306</v>
      </c>
      <c r="W23" s="92"/>
      <c r="X23" s="97"/>
      <c r="Y23" s="77" t="s">
        <v>202</v>
      </c>
      <c r="Z23" s="92"/>
      <c r="AA23" s="97"/>
      <c r="AB23" s="77" t="s">
        <v>203</v>
      </c>
    </row>
    <row r="24" spans="1:31" ht="15.9" customHeight="1" thickBot="1">
      <c r="C24" s="239"/>
      <c r="D24" s="588" t="s">
        <v>362</v>
      </c>
      <c r="E24" s="588"/>
      <c r="F24" s="588"/>
      <c r="G24" s="588"/>
      <c r="H24" s="240"/>
      <c r="I24" s="92"/>
      <c r="J24" s="96"/>
      <c r="K24" s="96"/>
      <c r="L24" s="96"/>
      <c r="M24" s="96"/>
      <c r="N24" s="96"/>
      <c r="O24" s="96"/>
      <c r="P24" s="96"/>
      <c r="Q24" s="96"/>
      <c r="R24" s="96"/>
      <c r="S24" s="96"/>
      <c r="T24" s="96"/>
      <c r="U24" s="96"/>
      <c r="V24" s="96"/>
      <c r="W24" s="96"/>
      <c r="X24" s="96"/>
      <c r="Y24" s="96"/>
      <c r="Z24" s="96"/>
      <c r="AA24" s="96"/>
      <c r="AB24" s="97"/>
    </row>
    <row r="25" spans="1:31" ht="15.9" customHeight="1" thickBot="1">
      <c r="C25" s="239"/>
      <c r="D25" s="588" t="s">
        <v>153</v>
      </c>
      <c r="E25" s="588"/>
      <c r="F25" s="588"/>
      <c r="G25" s="588"/>
      <c r="H25" s="240"/>
      <c r="I25" s="92"/>
      <c r="J25" s="96"/>
      <c r="K25" s="96"/>
      <c r="L25" s="96"/>
      <c r="M25" s="96"/>
      <c r="N25" s="96"/>
      <c r="O25" s="96"/>
      <c r="P25" s="96"/>
      <c r="Q25" s="96"/>
      <c r="R25" s="96"/>
      <c r="S25" s="96"/>
      <c r="T25" s="96"/>
      <c r="U25" s="96"/>
      <c r="V25" s="96"/>
      <c r="W25" s="96"/>
      <c r="X25" s="96"/>
      <c r="Y25" s="96"/>
      <c r="Z25" s="96"/>
      <c r="AA25" s="96"/>
      <c r="AB25" s="97"/>
      <c r="AC25" s="570" t="s">
        <v>235</v>
      </c>
      <c r="AD25" s="570"/>
      <c r="AE25" s="570"/>
    </row>
    <row r="26" spans="1:31" ht="15.9" customHeight="1" thickBot="1">
      <c r="C26" s="239"/>
      <c r="D26" s="588" t="s">
        <v>200</v>
      </c>
      <c r="E26" s="588"/>
      <c r="F26" s="588"/>
      <c r="G26" s="588"/>
      <c r="H26" s="240"/>
      <c r="I26" s="107" t="s">
        <v>176</v>
      </c>
      <c r="J26" s="126" t="s">
        <v>363</v>
      </c>
      <c r="K26" s="180"/>
      <c r="L26" s="241"/>
      <c r="M26" s="77" t="s">
        <v>201</v>
      </c>
      <c r="N26" s="92"/>
      <c r="O26" s="97"/>
      <c r="P26" s="77" t="s">
        <v>202</v>
      </c>
      <c r="Q26" s="92"/>
      <c r="R26" s="97"/>
      <c r="S26" s="77" t="s">
        <v>203</v>
      </c>
      <c r="T26" s="77"/>
      <c r="U26" s="77"/>
      <c r="V26" s="77"/>
      <c r="W26" s="77"/>
      <c r="X26" s="77"/>
      <c r="Y26" s="77"/>
      <c r="Z26" s="77"/>
      <c r="AA26" s="77"/>
      <c r="AB26" s="77"/>
      <c r="AD26" s="123" t="s">
        <v>364</v>
      </c>
    </row>
    <row r="27" spans="1:31" ht="15.9" customHeight="1" thickBot="1">
      <c r="C27" s="631" t="s">
        <v>358</v>
      </c>
      <c r="D27" s="632"/>
      <c r="E27" s="632"/>
      <c r="F27" s="632"/>
      <c r="G27" s="632"/>
      <c r="H27" s="633"/>
      <c r="I27" s="92"/>
      <c r="J27" s="96"/>
      <c r="K27" s="96"/>
      <c r="L27" s="96"/>
      <c r="M27" s="242"/>
      <c r="N27" s="97"/>
      <c r="O27" s="912"/>
      <c r="P27" s="630"/>
      <c r="Q27" s="913" t="s">
        <v>264</v>
      </c>
      <c r="R27" s="913"/>
      <c r="S27" s="913"/>
      <c r="T27" s="630"/>
      <c r="U27" s="630"/>
      <c r="V27" s="629" t="s">
        <v>265</v>
      </c>
      <c r="W27" s="629"/>
      <c r="X27" s="630"/>
      <c r="Y27" s="630"/>
      <c r="Z27" s="626" t="s">
        <v>266</v>
      </c>
      <c r="AA27" s="626"/>
      <c r="AB27" s="243"/>
      <c r="AC27" s="244"/>
      <c r="AD27" s="183"/>
      <c r="AE27" s="183"/>
    </row>
    <row r="28" spans="1:31" ht="15.9" customHeight="1">
      <c r="C28" s="910"/>
      <c r="D28" s="627" t="s">
        <v>359</v>
      </c>
      <c r="E28" s="627"/>
      <c r="F28" s="627"/>
      <c r="G28" s="627"/>
      <c r="H28" s="603"/>
      <c r="I28" s="111"/>
      <c r="J28" s="112"/>
      <c r="K28" s="112"/>
      <c r="L28" s="112"/>
      <c r="M28" s="112"/>
      <c r="N28" s="112"/>
      <c r="O28" s="112"/>
      <c r="P28" s="112"/>
      <c r="Q28" s="112"/>
      <c r="R28" s="112"/>
      <c r="S28" s="112"/>
      <c r="T28" s="112"/>
      <c r="U28" s="112"/>
      <c r="V28" s="112"/>
      <c r="W28" s="112"/>
      <c r="X28" s="112"/>
      <c r="Y28" s="112"/>
      <c r="Z28" s="112"/>
      <c r="AA28" s="112"/>
      <c r="AB28" s="113"/>
      <c r="AC28" s="163"/>
      <c r="AD28" s="163"/>
      <c r="AE28" s="163"/>
    </row>
    <row r="29" spans="1:31" ht="15.9" customHeight="1" thickBot="1">
      <c r="C29" s="911"/>
      <c r="D29" s="628"/>
      <c r="E29" s="628"/>
      <c r="F29" s="628"/>
      <c r="G29" s="628"/>
      <c r="H29" s="606"/>
      <c r="I29" s="114"/>
      <c r="J29" s="115"/>
      <c r="K29" s="115"/>
      <c r="L29" s="115"/>
      <c r="M29" s="115"/>
      <c r="N29" s="115"/>
      <c r="O29" s="115"/>
      <c r="P29" s="115"/>
      <c r="Q29" s="115"/>
      <c r="R29" s="115"/>
      <c r="S29" s="115"/>
      <c r="T29" s="115"/>
      <c r="U29" s="115"/>
      <c r="V29" s="115"/>
      <c r="W29" s="115"/>
      <c r="X29" s="115"/>
      <c r="Y29" s="115"/>
      <c r="Z29" s="115"/>
      <c r="AA29" s="115"/>
      <c r="AB29" s="116"/>
      <c r="AC29" s="163"/>
      <c r="AD29" s="163"/>
      <c r="AE29" s="163"/>
    </row>
    <row r="30" spans="1:31" ht="15.9" customHeight="1">
      <c r="H30" s="77"/>
      <c r="I30" s="77"/>
      <c r="J30" s="77"/>
      <c r="K30" s="77"/>
      <c r="L30" s="77"/>
      <c r="M30" s="77"/>
      <c r="N30" s="77"/>
      <c r="O30" s="163"/>
      <c r="P30" s="163"/>
      <c r="Q30" s="163"/>
      <c r="R30" s="163"/>
      <c r="S30" s="163"/>
      <c r="T30" s="163"/>
      <c r="U30" s="163"/>
      <c r="V30" s="163"/>
      <c r="W30" s="163"/>
      <c r="X30" s="163"/>
      <c r="Y30" s="163"/>
      <c r="Z30" s="163"/>
      <c r="AA30" s="163"/>
    </row>
    <row r="31" spans="1:31" ht="15.9" customHeight="1">
      <c r="A31" s="77"/>
      <c r="H31" s="77"/>
      <c r="I31" s="77"/>
      <c r="J31" s="77"/>
      <c r="K31" s="77"/>
      <c r="L31" s="77"/>
      <c r="M31" s="77"/>
      <c r="N31" s="163"/>
      <c r="O31" s="163"/>
      <c r="P31" s="163"/>
      <c r="Q31" s="163"/>
      <c r="R31" s="163"/>
      <c r="S31" s="163"/>
      <c r="T31" s="163"/>
      <c r="U31" s="163"/>
      <c r="V31" s="163"/>
      <c r="W31" s="163"/>
      <c r="X31" s="163"/>
      <c r="Y31" s="163"/>
      <c r="Z31" s="163"/>
      <c r="AA31" s="163"/>
    </row>
    <row r="32" spans="1:31" ht="15.9" customHeight="1" thickBot="1">
      <c r="H32" s="77"/>
      <c r="I32" s="77"/>
      <c r="J32" s="77"/>
      <c r="K32" s="77"/>
      <c r="L32" s="77"/>
      <c r="M32" s="77"/>
      <c r="N32" s="77"/>
      <c r="O32" s="77"/>
      <c r="P32" s="77"/>
      <c r="Q32" s="77"/>
      <c r="R32" s="77"/>
      <c r="S32" s="77"/>
      <c r="T32" s="77"/>
      <c r="U32" s="77"/>
      <c r="V32" s="77"/>
      <c r="W32" s="77"/>
      <c r="X32" s="77"/>
      <c r="Y32" s="77"/>
      <c r="Z32" s="77"/>
      <c r="AA32" s="77"/>
    </row>
    <row r="33" spans="1:31" ht="15.9" customHeight="1" thickBot="1">
      <c r="A33" s="110" t="s">
        <v>365</v>
      </c>
      <c r="C33" s="239"/>
      <c r="D33" s="588" t="s">
        <v>353</v>
      </c>
      <c r="E33" s="588"/>
      <c r="F33" s="588"/>
      <c r="G33" s="588"/>
      <c r="H33" s="240"/>
      <c r="I33" s="180"/>
      <c r="J33" s="241"/>
      <c r="K33" s="77"/>
      <c r="L33" s="77"/>
      <c r="M33" s="77"/>
      <c r="N33" s="906" t="s">
        <v>354</v>
      </c>
      <c r="O33" s="625"/>
      <c r="P33" s="625"/>
      <c r="Q33" s="907"/>
      <c r="R33" s="107" t="s">
        <v>176</v>
      </c>
      <c r="S33" s="126" t="s">
        <v>363</v>
      </c>
      <c r="T33" s="92"/>
      <c r="U33" s="97"/>
      <c r="V33" s="77" t="s">
        <v>306</v>
      </c>
      <c r="W33" s="92"/>
      <c r="X33" s="97"/>
      <c r="Y33" s="77" t="s">
        <v>202</v>
      </c>
      <c r="Z33" s="92"/>
      <c r="AA33" s="97"/>
      <c r="AB33" s="77" t="s">
        <v>203</v>
      </c>
    </row>
    <row r="34" spans="1:31" ht="15.9" customHeight="1" thickBot="1">
      <c r="C34" s="239"/>
      <c r="D34" s="588" t="s">
        <v>366</v>
      </c>
      <c r="E34" s="588"/>
      <c r="F34" s="588"/>
      <c r="G34" s="588"/>
      <c r="H34" s="240"/>
      <c r="I34" s="92"/>
      <c r="J34" s="96"/>
      <c r="K34" s="96"/>
      <c r="L34" s="96"/>
      <c r="M34" s="96"/>
      <c r="N34" s="96"/>
      <c r="O34" s="96"/>
      <c r="P34" s="96"/>
      <c r="Q34" s="96"/>
      <c r="R34" s="96"/>
      <c r="S34" s="96"/>
      <c r="T34" s="96"/>
      <c r="U34" s="96"/>
      <c r="V34" s="96"/>
      <c r="W34" s="96"/>
      <c r="X34" s="96"/>
      <c r="Y34" s="96"/>
      <c r="Z34" s="96"/>
      <c r="AA34" s="96"/>
      <c r="AB34" s="97"/>
    </row>
    <row r="35" spans="1:31" ht="15.9" customHeight="1" thickBot="1">
      <c r="C35" s="239"/>
      <c r="D35" s="588" t="s">
        <v>153</v>
      </c>
      <c r="E35" s="588"/>
      <c r="F35" s="588"/>
      <c r="G35" s="588"/>
      <c r="H35" s="240"/>
      <c r="I35" s="92"/>
      <c r="J35" s="96"/>
      <c r="K35" s="96"/>
      <c r="L35" s="96"/>
      <c r="M35" s="96"/>
      <c r="N35" s="96"/>
      <c r="O35" s="96"/>
      <c r="P35" s="96"/>
      <c r="Q35" s="96"/>
      <c r="R35" s="96"/>
      <c r="S35" s="96"/>
      <c r="T35" s="96"/>
      <c r="U35" s="96"/>
      <c r="V35" s="96"/>
      <c r="W35" s="96"/>
      <c r="X35" s="96"/>
      <c r="Y35" s="96"/>
      <c r="Z35" s="96"/>
      <c r="AA35" s="96"/>
      <c r="AB35" s="97"/>
      <c r="AC35" s="570" t="s">
        <v>235</v>
      </c>
      <c r="AD35" s="570"/>
      <c r="AE35" s="570"/>
    </row>
    <row r="36" spans="1:31" ht="15.9" customHeight="1" thickBot="1">
      <c r="C36" s="239"/>
      <c r="D36" s="588" t="s">
        <v>200</v>
      </c>
      <c r="E36" s="588"/>
      <c r="F36" s="588"/>
      <c r="G36" s="588"/>
      <c r="H36" s="240"/>
      <c r="I36" s="107" t="s">
        <v>176</v>
      </c>
      <c r="J36" s="126" t="s">
        <v>363</v>
      </c>
      <c r="K36" s="180"/>
      <c r="L36" s="241"/>
      <c r="M36" s="77" t="s">
        <v>201</v>
      </c>
      <c r="N36" s="92"/>
      <c r="O36" s="97"/>
      <c r="P36" s="77" t="s">
        <v>202</v>
      </c>
      <c r="Q36" s="92"/>
      <c r="R36" s="97"/>
      <c r="S36" s="77" t="s">
        <v>203</v>
      </c>
      <c r="T36" s="77"/>
      <c r="U36" s="77"/>
      <c r="V36" s="77"/>
      <c r="W36" s="77"/>
      <c r="X36" s="77"/>
      <c r="Y36" s="77"/>
      <c r="Z36" s="77"/>
      <c r="AA36" s="77"/>
      <c r="AB36" s="77"/>
      <c r="AD36" s="123" t="s">
        <v>367</v>
      </c>
    </row>
    <row r="37" spans="1:31" ht="15.9" customHeight="1" thickBot="1">
      <c r="C37" s="631" t="s">
        <v>358</v>
      </c>
      <c r="D37" s="632"/>
      <c r="E37" s="632"/>
      <c r="F37" s="632"/>
      <c r="G37" s="632"/>
      <c r="H37" s="633"/>
      <c r="I37" s="92"/>
      <c r="J37" s="96"/>
      <c r="K37" s="96"/>
      <c r="L37" s="96"/>
      <c r="M37" s="242"/>
      <c r="N37" s="97"/>
      <c r="O37" s="912"/>
      <c r="P37" s="630"/>
      <c r="Q37" s="913" t="s">
        <v>264</v>
      </c>
      <c r="R37" s="913"/>
      <c r="S37" s="913"/>
      <c r="T37" s="630"/>
      <c r="U37" s="630"/>
      <c r="V37" s="629" t="s">
        <v>265</v>
      </c>
      <c r="W37" s="629"/>
      <c r="X37" s="630"/>
      <c r="Y37" s="630"/>
      <c r="Z37" s="626" t="s">
        <v>266</v>
      </c>
      <c r="AA37" s="626"/>
      <c r="AB37" s="243"/>
      <c r="AC37" s="244"/>
      <c r="AD37"/>
      <c r="AE37"/>
    </row>
    <row r="38" spans="1:31" ht="15.9" customHeight="1">
      <c r="C38" s="910"/>
      <c r="D38" s="627" t="s">
        <v>359</v>
      </c>
      <c r="E38" s="627"/>
      <c r="F38" s="627"/>
      <c r="G38" s="627"/>
      <c r="H38" s="603"/>
      <c r="I38" s="111"/>
      <c r="J38" s="112"/>
      <c r="K38" s="112"/>
      <c r="L38" s="112"/>
      <c r="M38" s="112"/>
      <c r="N38" s="112"/>
      <c r="O38" s="112"/>
      <c r="P38" s="112"/>
      <c r="Q38" s="112"/>
      <c r="R38" s="112"/>
      <c r="S38" s="112"/>
      <c r="T38" s="112"/>
      <c r="U38" s="112"/>
      <c r="V38" s="112"/>
      <c r="W38" s="112"/>
      <c r="X38" s="112"/>
      <c r="Y38" s="112"/>
      <c r="Z38" s="112"/>
      <c r="AA38" s="112"/>
      <c r="AB38" s="113"/>
      <c r="AC38" s="163"/>
      <c r="AD38" s="163"/>
      <c r="AE38" s="163"/>
    </row>
    <row r="39" spans="1:31" ht="15.9" customHeight="1" thickBot="1">
      <c r="C39" s="911"/>
      <c r="D39" s="628"/>
      <c r="E39" s="628"/>
      <c r="F39" s="628"/>
      <c r="G39" s="628"/>
      <c r="H39" s="606"/>
      <c r="I39" s="114"/>
      <c r="J39" s="115"/>
      <c r="K39" s="115"/>
      <c r="L39" s="115"/>
      <c r="M39" s="115"/>
      <c r="N39" s="115"/>
      <c r="O39" s="115"/>
      <c r="P39" s="115"/>
      <c r="Q39" s="115"/>
      <c r="R39" s="115"/>
      <c r="S39" s="115"/>
      <c r="T39" s="115"/>
      <c r="U39" s="115"/>
      <c r="V39" s="115"/>
      <c r="W39" s="115"/>
      <c r="X39" s="115"/>
      <c r="Y39" s="115"/>
      <c r="Z39" s="115"/>
      <c r="AA39" s="115"/>
      <c r="AB39" s="116"/>
      <c r="AC39" s="163"/>
      <c r="AD39" s="163"/>
      <c r="AE39" s="163"/>
    </row>
    <row r="40" spans="1:31" ht="15.9" customHeight="1">
      <c r="A40" s="77"/>
      <c r="H40" s="77"/>
      <c r="I40" s="77"/>
      <c r="J40" s="77"/>
      <c r="K40" s="77"/>
      <c r="L40" s="77"/>
      <c r="M40" s="77"/>
      <c r="N40" s="163"/>
      <c r="O40" s="163"/>
      <c r="P40" s="163"/>
      <c r="Q40" s="77"/>
      <c r="R40" s="77"/>
      <c r="S40" s="77"/>
      <c r="T40" s="77"/>
      <c r="U40" s="77"/>
      <c r="V40" s="77"/>
      <c r="W40" s="77"/>
      <c r="X40" s="77"/>
      <c r="Y40" s="77"/>
      <c r="Z40" s="77"/>
      <c r="AA40" s="77"/>
    </row>
    <row r="41" spans="1:31" ht="15.9" customHeight="1">
      <c r="H41" s="77"/>
      <c r="I41" s="77"/>
      <c r="J41" s="77"/>
      <c r="K41" s="77"/>
      <c r="L41" s="77"/>
      <c r="M41" s="77"/>
      <c r="N41" s="77"/>
      <c r="O41" s="77"/>
      <c r="P41" s="77"/>
      <c r="Q41" s="77"/>
      <c r="R41" s="77"/>
      <c r="S41" s="77"/>
      <c r="T41" s="77"/>
      <c r="U41" s="77"/>
      <c r="V41" s="77"/>
      <c r="W41" s="77"/>
      <c r="X41" s="77"/>
      <c r="Y41" s="77"/>
      <c r="Z41" s="77"/>
      <c r="AA41" s="77"/>
    </row>
    <row r="42" spans="1:31" ht="15.9" customHeight="1" thickBot="1">
      <c r="H42" s="77"/>
      <c r="I42" s="77"/>
      <c r="J42" s="77"/>
      <c r="K42" s="77"/>
      <c r="L42" s="77"/>
      <c r="M42" s="77"/>
      <c r="N42" s="77"/>
      <c r="O42" s="77"/>
      <c r="P42" s="77"/>
      <c r="Q42" s="77"/>
      <c r="R42" s="77"/>
      <c r="S42" s="77"/>
      <c r="T42" s="77"/>
      <c r="U42" s="77"/>
      <c r="V42" s="77"/>
      <c r="W42" s="77"/>
      <c r="X42" s="77"/>
      <c r="Y42" s="77"/>
      <c r="Z42" s="77"/>
      <c r="AA42" s="77"/>
    </row>
    <row r="43" spans="1:31" ht="15.9" customHeight="1" thickBot="1">
      <c r="A43" s="110" t="s">
        <v>365</v>
      </c>
      <c r="C43" s="239"/>
      <c r="D43" s="588" t="s">
        <v>353</v>
      </c>
      <c r="E43" s="588"/>
      <c r="F43" s="588"/>
      <c r="G43" s="588"/>
      <c r="H43" s="240"/>
      <c r="I43" s="180"/>
      <c r="J43" s="241"/>
      <c r="K43" s="77"/>
      <c r="L43" s="77"/>
      <c r="M43" s="77"/>
      <c r="N43" s="906" t="s">
        <v>354</v>
      </c>
      <c r="O43" s="625"/>
      <c r="P43" s="625"/>
      <c r="Q43" s="907"/>
      <c r="R43" s="107" t="s">
        <v>176</v>
      </c>
      <c r="S43" s="126" t="s">
        <v>363</v>
      </c>
      <c r="T43" s="92"/>
      <c r="U43" s="97"/>
      <c r="V43" s="77" t="s">
        <v>306</v>
      </c>
      <c r="W43" s="92"/>
      <c r="X43" s="97"/>
      <c r="Y43" s="77" t="s">
        <v>202</v>
      </c>
      <c r="Z43" s="92"/>
      <c r="AA43" s="97"/>
      <c r="AB43" s="77" t="s">
        <v>203</v>
      </c>
    </row>
    <row r="44" spans="1:31" ht="15.9" customHeight="1" thickBot="1">
      <c r="C44" s="239"/>
      <c r="D44" s="588" t="s">
        <v>355</v>
      </c>
      <c r="E44" s="588"/>
      <c r="F44" s="588"/>
      <c r="G44" s="588"/>
      <c r="H44" s="240"/>
      <c r="I44" s="92"/>
      <c r="J44" s="96"/>
      <c r="K44" s="96"/>
      <c r="L44" s="96"/>
      <c r="M44" s="96"/>
      <c r="N44" s="96"/>
      <c r="O44" s="96"/>
      <c r="P44" s="96"/>
      <c r="Q44" s="96"/>
      <c r="R44" s="96"/>
      <c r="S44" s="96"/>
      <c r="T44" s="96"/>
      <c r="U44" s="96"/>
      <c r="V44" s="96"/>
      <c r="W44" s="96"/>
      <c r="X44" s="96"/>
      <c r="Y44" s="96"/>
      <c r="Z44" s="96"/>
      <c r="AA44" s="96"/>
      <c r="AB44" s="97"/>
    </row>
    <row r="45" spans="1:31" ht="15.9" customHeight="1" thickBot="1">
      <c r="C45" s="239"/>
      <c r="D45" s="588" t="s">
        <v>153</v>
      </c>
      <c r="E45" s="588"/>
      <c r="F45" s="588"/>
      <c r="G45" s="588"/>
      <c r="H45" s="240"/>
      <c r="I45" s="92"/>
      <c r="J45" s="96"/>
      <c r="K45" s="96"/>
      <c r="L45" s="96"/>
      <c r="M45" s="96"/>
      <c r="N45" s="96"/>
      <c r="O45" s="96"/>
      <c r="P45" s="96"/>
      <c r="Q45" s="96"/>
      <c r="R45" s="96"/>
      <c r="S45" s="96"/>
      <c r="T45" s="96"/>
      <c r="U45" s="96"/>
      <c r="V45" s="96"/>
      <c r="W45" s="96"/>
      <c r="X45" s="96"/>
      <c r="Y45" s="96"/>
      <c r="Z45" s="96"/>
      <c r="AA45" s="96"/>
      <c r="AB45" s="97"/>
      <c r="AC45" s="570" t="s">
        <v>235</v>
      </c>
      <c r="AD45" s="570"/>
      <c r="AE45" s="570"/>
    </row>
    <row r="46" spans="1:31" ht="15.9" customHeight="1" thickBot="1">
      <c r="C46" s="239"/>
      <c r="D46" s="588" t="s">
        <v>200</v>
      </c>
      <c r="E46" s="588"/>
      <c r="F46" s="588"/>
      <c r="G46" s="588"/>
      <c r="H46" s="240"/>
      <c r="I46" s="107" t="s">
        <v>176</v>
      </c>
      <c r="J46" s="126" t="s">
        <v>363</v>
      </c>
      <c r="K46" s="180"/>
      <c r="L46" s="241"/>
      <c r="M46" s="77" t="s">
        <v>201</v>
      </c>
      <c r="N46" s="92"/>
      <c r="O46" s="97"/>
      <c r="P46" s="77" t="s">
        <v>202</v>
      </c>
      <c r="Q46" s="92"/>
      <c r="R46" s="97"/>
      <c r="S46" s="77" t="s">
        <v>203</v>
      </c>
      <c r="T46" s="77"/>
      <c r="U46" s="77"/>
      <c r="V46" s="77"/>
      <c r="W46" s="77"/>
      <c r="X46" s="77"/>
      <c r="Y46" s="77"/>
      <c r="Z46" s="77"/>
      <c r="AA46" s="77"/>
      <c r="AB46" s="77"/>
      <c r="AD46" s="123" t="s">
        <v>357</v>
      </c>
    </row>
    <row r="47" spans="1:31" ht="15.9" customHeight="1" thickBot="1">
      <c r="C47" s="631" t="s">
        <v>358</v>
      </c>
      <c r="D47" s="632"/>
      <c r="E47" s="632"/>
      <c r="F47" s="632"/>
      <c r="G47" s="632"/>
      <c r="H47" s="633"/>
      <c r="I47" s="92"/>
      <c r="J47" s="96"/>
      <c r="K47" s="96"/>
      <c r="L47" s="96"/>
      <c r="M47" s="242"/>
      <c r="N47" s="97"/>
      <c r="O47" s="912"/>
      <c r="P47" s="630"/>
      <c r="Q47" s="913" t="s">
        <v>264</v>
      </c>
      <c r="R47" s="913"/>
      <c r="S47" s="913"/>
      <c r="T47" s="630"/>
      <c r="U47" s="630"/>
      <c r="V47" s="629" t="s">
        <v>265</v>
      </c>
      <c r="W47" s="629"/>
      <c r="X47" s="630"/>
      <c r="Y47" s="630"/>
      <c r="Z47" s="626" t="s">
        <v>266</v>
      </c>
      <c r="AA47" s="626"/>
      <c r="AB47" s="243"/>
      <c r="AC47" s="244"/>
      <c r="AD47"/>
      <c r="AE47"/>
    </row>
    <row r="48" spans="1:31" ht="15.9" customHeight="1">
      <c r="C48" s="910"/>
      <c r="D48" s="627" t="s">
        <v>359</v>
      </c>
      <c r="E48" s="627"/>
      <c r="F48" s="627"/>
      <c r="G48" s="627"/>
      <c r="H48" s="603"/>
      <c r="I48" s="111"/>
      <c r="J48" s="112"/>
      <c r="K48" s="112"/>
      <c r="L48" s="112"/>
      <c r="M48" s="112"/>
      <c r="N48" s="112"/>
      <c r="O48" s="112"/>
      <c r="P48" s="112"/>
      <c r="Q48" s="112"/>
      <c r="R48" s="112"/>
      <c r="S48" s="112"/>
      <c r="T48" s="112"/>
      <c r="U48" s="112"/>
      <c r="V48" s="112"/>
      <c r="W48" s="112"/>
      <c r="X48" s="112"/>
      <c r="Y48" s="112"/>
      <c r="Z48" s="112"/>
      <c r="AA48" s="112"/>
      <c r="AB48" s="113"/>
      <c r="AC48" s="163"/>
      <c r="AD48" s="163"/>
      <c r="AE48" s="163"/>
    </row>
    <row r="49" spans="1:31" ht="15.9" customHeight="1" thickBot="1">
      <c r="C49" s="911"/>
      <c r="D49" s="628"/>
      <c r="E49" s="628"/>
      <c r="F49" s="628"/>
      <c r="G49" s="628"/>
      <c r="H49" s="606"/>
      <c r="I49" s="114"/>
      <c r="J49" s="115"/>
      <c r="K49" s="115"/>
      <c r="L49" s="115"/>
      <c r="M49" s="115"/>
      <c r="N49" s="115"/>
      <c r="O49" s="115"/>
      <c r="P49" s="115"/>
      <c r="Q49" s="115"/>
      <c r="R49" s="115"/>
      <c r="S49" s="115"/>
      <c r="T49" s="115"/>
      <c r="U49" s="115"/>
      <c r="V49" s="115"/>
      <c r="W49" s="115"/>
      <c r="X49" s="115"/>
      <c r="Y49" s="115"/>
      <c r="Z49" s="115"/>
      <c r="AA49" s="115"/>
      <c r="AB49" s="116"/>
      <c r="AC49" s="163"/>
      <c r="AD49" s="163"/>
      <c r="AE49" s="163"/>
    </row>
    <row r="51" spans="1:31" ht="15.9" customHeight="1">
      <c r="A51" s="77"/>
      <c r="H51" s="77"/>
      <c r="I51" s="77"/>
      <c r="J51" s="77"/>
      <c r="K51" s="77"/>
      <c r="L51" s="77"/>
      <c r="M51" s="163"/>
      <c r="N51" s="163"/>
      <c r="O51" s="163"/>
      <c r="P51" s="163"/>
      <c r="Q51" s="163"/>
      <c r="R51" s="163"/>
      <c r="S51" s="163"/>
      <c r="T51" s="163"/>
      <c r="U51" s="163"/>
      <c r="V51" s="163"/>
      <c r="W51" s="163"/>
      <c r="X51" s="163"/>
      <c r="Y51" s="163"/>
      <c r="Z51" s="163"/>
      <c r="AA51" s="163"/>
    </row>
    <row r="52" spans="1:31" ht="15.9" customHeight="1">
      <c r="H52" s="77"/>
      <c r="I52" s="77"/>
      <c r="J52" s="77"/>
      <c r="K52" s="77"/>
      <c r="L52" s="77"/>
      <c r="M52" s="77"/>
      <c r="N52" s="77"/>
      <c r="O52" s="77"/>
      <c r="P52" s="77"/>
      <c r="Q52" s="77"/>
      <c r="R52" s="77"/>
      <c r="S52" s="77"/>
      <c r="T52" s="77"/>
      <c r="U52" s="77"/>
      <c r="V52" s="77"/>
      <c r="W52" s="77"/>
      <c r="X52" s="77"/>
      <c r="Y52" s="77"/>
      <c r="Z52" s="77"/>
      <c r="AA52" s="77"/>
    </row>
    <row r="53" spans="1:31" ht="15.9" customHeight="1">
      <c r="A53" s="570" t="s">
        <v>221</v>
      </c>
      <c r="B53" s="570"/>
      <c r="C53" s="570"/>
      <c r="D53" s="570"/>
      <c r="E53" s="570"/>
      <c r="F53" s="570"/>
      <c r="G53" s="570"/>
      <c r="H53" s="570"/>
      <c r="I53" s="570"/>
      <c r="J53" s="570"/>
      <c r="K53" s="570"/>
      <c r="L53" s="570"/>
      <c r="M53" s="570"/>
      <c r="N53" s="570"/>
      <c r="O53" s="570"/>
      <c r="P53" s="570"/>
      <c r="Q53" s="570"/>
      <c r="R53" s="570"/>
      <c r="S53" s="570"/>
      <c r="T53" s="570"/>
      <c r="U53" s="570"/>
      <c r="V53" s="570"/>
      <c r="W53" s="570"/>
      <c r="X53" s="570"/>
      <c r="Y53" s="570"/>
      <c r="Z53" s="570"/>
      <c r="AA53" s="570"/>
      <c r="AB53" s="570"/>
      <c r="AC53" s="570"/>
      <c r="AD53" s="570"/>
      <c r="AE53" s="570"/>
    </row>
    <row r="54" spans="1:31" ht="15.9" customHeight="1">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231"/>
    </row>
    <row r="55" spans="1:31" ht="15.9" customHeight="1">
      <c r="AB55" s="155" t="s">
        <v>368</v>
      </c>
      <c r="AC55" s="80" t="s">
        <v>369</v>
      </c>
      <c r="AD55" s="81" t="s">
        <v>370</v>
      </c>
    </row>
    <row r="56" spans="1:31" ht="15.9" customHeight="1" thickBot="1">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row>
    <row r="57" spans="1:31" ht="15.9" customHeight="1" thickBot="1">
      <c r="B57" s="131"/>
      <c r="C57" s="908" t="s">
        <v>371</v>
      </c>
      <c r="D57" s="588"/>
      <c r="E57" s="588"/>
      <c r="F57" s="588"/>
      <c r="G57" s="588"/>
      <c r="H57" s="588"/>
      <c r="I57" s="588"/>
      <c r="J57" s="588"/>
      <c r="K57" s="588"/>
      <c r="L57" s="588"/>
      <c r="M57" s="588"/>
      <c r="N57" s="588"/>
      <c r="O57" s="588"/>
      <c r="P57" s="588"/>
      <c r="Q57" s="588"/>
      <c r="R57" s="588"/>
      <c r="S57" s="588"/>
      <c r="T57" s="588"/>
      <c r="U57" s="588"/>
      <c r="V57" s="588"/>
      <c r="W57" s="588"/>
      <c r="X57" s="588"/>
      <c r="Y57" s="588"/>
      <c r="Z57" s="588"/>
      <c r="AA57" s="588"/>
      <c r="AB57" s="588"/>
      <c r="AC57" s="588"/>
      <c r="AD57" s="909"/>
    </row>
    <row r="58" spans="1:31" ht="15.9" customHeight="1">
      <c r="AB58" s="77"/>
      <c r="AC58" s="77"/>
      <c r="AD58" s="77"/>
    </row>
    <row r="59" spans="1:31" ht="15.9" customHeight="1" thickBot="1">
      <c r="D59" s="572" t="s">
        <v>158</v>
      </c>
      <c r="E59" s="572"/>
      <c r="F59" s="572"/>
      <c r="G59" s="572"/>
      <c r="K59" s="563" t="s">
        <v>160</v>
      </c>
      <c r="L59" s="563"/>
      <c r="M59" s="563"/>
      <c r="N59" s="563"/>
      <c r="O59" s="563"/>
      <c r="P59" s="563"/>
      <c r="Q59" s="563"/>
      <c r="R59" s="563"/>
    </row>
    <row r="60" spans="1:31" ht="15.9" customHeight="1" thickBot="1">
      <c r="C60" s="91" t="s">
        <v>367</v>
      </c>
      <c r="D60" s="156"/>
      <c r="E60" s="156"/>
      <c r="F60" s="156"/>
      <c r="G60" s="156"/>
      <c r="H60" s="157"/>
      <c r="J60" s="259" t="str">
        <f>IF(第一面!$R$28="","",第一面!$R$28)</f>
        <v/>
      </c>
      <c r="K60" s="260" t="str">
        <f>IF(第一面!$S$28="","",第一面!$S$28)</f>
        <v/>
      </c>
      <c r="L60" s="261" t="s">
        <v>277</v>
      </c>
      <c r="M60" s="262" t="str">
        <f>IF(第一面!$U$28="","",第一面!$U$28)</f>
        <v/>
      </c>
      <c r="N60" s="263" t="s">
        <v>150</v>
      </c>
      <c r="O60" s="259" t="str">
        <f>IF(第一面!$W$28="","",第一面!$W$28)</f>
        <v/>
      </c>
      <c r="P60" s="264" t="str">
        <f>IF(第一面!$X$28="","",第一面!$X$28)</f>
        <v/>
      </c>
      <c r="Q60" s="265" t="str">
        <f>IF(第一面!$Y$28="","",第一面!$Y$28)</f>
        <v/>
      </c>
      <c r="R60" s="264" t="str">
        <f>IF(第一面!$Z$28="","",第一面!$Z$28)</f>
        <v/>
      </c>
      <c r="S60" s="265" t="str">
        <f>IF(第一面!$AA$28="","",第一面!$AA$28)</f>
        <v/>
      </c>
      <c r="T60" s="260" t="str">
        <f>IF(第一面!$AB$28="","",第一面!$AB$28)</f>
        <v/>
      </c>
      <c r="U60" s="163"/>
    </row>
    <row r="61" spans="1:31" s="163" customFormat="1" ht="15.9" customHeight="1">
      <c r="A61" s="76"/>
      <c r="B61" s="76"/>
      <c r="C61" s="76"/>
      <c r="D61" s="76"/>
      <c r="E61" s="76"/>
      <c r="F61" s="76"/>
      <c r="G61" s="76"/>
      <c r="H61" s="76"/>
      <c r="I61" s="76"/>
      <c r="J61" s="76"/>
      <c r="K61" s="76"/>
      <c r="L61" s="82"/>
      <c r="M61" s="82"/>
      <c r="N61" s="76"/>
      <c r="O61" s="76"/>
      <c r="P61" s="76"/>
      <c r="Q61" s="76"/>
      <c r="R61" s="76"/>
      <c r="S61" s="76"/>
      <c r="T61" s="76"/>
      <c r="U61" s="76"/>
      <c r="V61" s="76"/>
      <c r="W61" s="76"/>
      <c r="X61" s="76"/>
      <c r="Y61" s="76"/>
      <c r="Z61" s="76"/>
      <c r="AA61" s="76"/>
      <c r="AB61" s="76"/>
      <c r="AC61" s="76"/>
      <c r="AD61" s="76"/>
      <c r="AE61" s="76"/>
    </row>
    <row r="62" spans="1:31" s="163" customFormat="1" ht="15.9" customHeight="1" thickBot="1">
      <c r="A62" s="82" t="s">
        <v>185</v>
      </c>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row>
    <row r="63" spans="1:31" s="163" customFormat="1" ht="15.9" customHeight="1" thickBot="1">
      <c r="A63" s="110" t="s">
        <v>372</v>
      </c>
      <c r="B63" s="76"/>
      <c r="C63" s="124"/>
      <c r="D63" s="588" t="s">
        <v>234</v>
      </c>
      <c r="E63" s="588"/>
      <c r="F63" s="588"/>
      <c r="G63" s="588"/>
      <c r="H63" s="167"/>
      <c r="I63" s="92"/>
      <c r="J63" s="96"/>
      <c r="K63" s="96"/>
      <c r="L63" s="96"/>
      <c r="M63" s="96"/>
      <c r="N63" s="96"/>
      <c r="O63" s="96"/>
      <c r="P63" s="96"/>
      <c r="Q63" s="96"/>
      <c r="R63" s="96"/>
      <c r="S63" s="96"/>
      <c r="T63" s="96"/>
      <c r="U63" s="96"/>
      <c r="V63" s="96"/>
      <c r="W63" s="96"/>
      <c r="X63" s="96"/>
      <c r="Y63" s="96"/>
      <c r="Z63" s="96"/>
      <c r="AA63" s="96"/>
      <c r="AB63" s="97"/>
      <c r="AC63" s="76"/>
      <c r="AD63" s="76"/>
      <c r="AE63" s="76"/>
    </row>
    <row r="64" spans="1:31" s="163" customFormat="1" ht="15.9" customHeight="1" thickBot="1">
      <c r="A64" s="76"/>
      <c r="B64" s="76"/>
      <c r="C64" s="124"/>
      <c r="D64" s="588" t="s">
        <v>373</v>
      </c>
      <c r="E64" s="588"/>
      <c r="F64" s="588"/>
      <c r="G64" s="588"/>
      <c r="H64" s="167"/>
      <c r="I64" s="92"/>
      <c r="J64" s="96"/>
      <c r="K64" s="96"/>
      <c r="L64" s="96"/>
      <c r="M64" s="96"/>
      <c r="N64" s="96"/>
      <c r="O64" s="96"/>
      <c r="P64" s="96"/>
      <c r="Q64" s="96"/>
      <c r="R64" s="96"/>
      <c r="S64" s="96"/>
      <c r="T64" s="96"/>
      <c r="U64" s="96"/>
      <c r="V64" s="96"/>
      <c r="W64" s="96"/>
      <c r="X64" s="96"/>
      <c r="Y64" s="96"/>
      <c r="Z64" s="96"/>
      <c r="AA64" s="96"/>
      <c r="AB64" s="97"/>
    </row>
    <row r="65" spans="1:31" s="163" customFormat="1" ht="15.9" customHeight="1" thickBot="1">
      <c r="A65" s="76"/>
      <c r="B65" s="76"/>
      <c r="C65" s="124"/>
      <c r="D65" s="588" t="s">
        <v>200</v>
      </c>
      <c r="E65" s="588"/>
      <c r="F65" s="588"/>
      <c r="G65" s="588"/>
      <c r="H65" s="167"/>
      <c r="I65" s="107" t="s">
        <v>176</v>
      </c>
      <c r="J65" s="126" t="s">
        <v>363</v>
      </c>
      <c r="K65" s="92"/>
      <c r="L65" s="97"/>
      <c r="M65" s="77" t="s">
        <v>201</v>
      </c>
      <c r="N65" s="92"/>
      <c r="O65" s="97"/>
      <c r="P65" s="77" t="s">
        <v>202</v>
      </c>
      <c r="Q65" s="180"/>
      <c r="R65" s="241"/>
      <c r="S65" s="77" t="s">
        <v>203</v>
      </c>
      <c r="T65" s="77"/>
      <c r="U65" s="77"/>
      <c r="V65" s="77"/>
      <c r="W65" s="77"/>
      <c r="X65" s="77"/>
      <c r="Y65" s="77"/>
      <c r="Z65" s="77"/>
      <c r="AA65" s="77"/>
      <c r="AB65" s="77"/>
    </row>
    <row r="66" spans="1:31" s="163" customFormat="1" ht="15.9" customHeight="1">
      <c r="A66" s="76"/>
      <c r="B66" s="76"/>
      <c r="C66" s="245"/>
      <c r="D66" s="914" t="s">
        <v>374</v>
      </c>
      <c r="E66" s="914"/>
      <c r="F66" s="914"/>
      <c r="G66" s="914"/>
      <c r="H66" s="246"/>
      <c r="I66" s="915"/>
      <c r="J66" s="916"/>
      <c r="K66" s="917" t="s">
        <v>375</v>
      </c>
      <c r="L66" s="917"/>
      <c r="M66" s="918" t="s">
        <v>376</v>
      </c>
      <c r="N66" s="919"/>
      <c r="O66" s="920"/>
      <c r="P66" s="923"/>
      <c r="Q66" s="924"/>
      <c r="R66" s="247"/>
      <c r="S66" s="248"/>
      <c r="T66" s="249"/>
      <c r="U66" s="249"/>
      <c r="V66" s="250"/>
      <c r="W66" s="76"/>
      <c r="X66" s="76"/>
      <c r="Y66" s="76"/>
      <c r="Z66" s="250"/>
      <c r="AA66" s="250"/>
      <c r="AB66" s="250"/>
    </row>
    <row r="67" spans="1:31" s="163" customFormat="1" ht="15.9" customHeight="1" thickBot="1">
      <c r="A67" s="76"/>
      <c r="B67" s="76"/>
      <c r="C67" s="251"/>
      <c r="D67" s="927" t="s">
        <v>377</v>
      </c>
      <c r="E67" s="927"/>
      <c r="F67" s="927"/>
      <c r="G67" s="927"/>
      <c r="H67" s="252"/>
      <c r="I67" s="928"/>
      <c r="J67" s="928"/>
      <c r="K67" s="626" t="s">
        <v>378</v>
      </c>
      <c r="L67" s="626"/>
      <c r="M67" s="921"/>
      <c r="N67" s="626"/>
      <c r="O67" s="922"/>
      <c r="P67" s="925"/>
      <c r="Q67" s="926"/>
      <c r="R67" s="254" t="s">
        <v>379</v>
      </c>
      <c r="S67" s="248"/>
      <c r="T67" s="249"/>
      <c r="U67" s="249"/>
      <c r="V67" s="147"/>
      <c r="W67" s="87"/>
      <c r="X67" s="87"/>
      <c r="Y67" s="87"/>
      <c r="Z67" s="147"/>
      <c r="AA67" s="147"/>
      <c r="AB67" s="147"/>
      <c r="AC67" s="189"/>
      <c r="AD67" s="189"/>
      <c r="AE67" s="231"/>
    </row>
    <row r="68" spans="1:31" s="163" customFormat="1" ht="15.9" customHeight="1" thickBot="1">
      <c r="A68" s="76"/>
      <c r="B68" s="76"/>
      <c r="C68" s="255"/>
      <c r="D68" s="632" t="s">
        <v>380</v>
      </c>
      <c r="E68" s="632"/>
      <c r="F68" s="632"/>
      <c r="G68" s="632"/>
      <c r="H68" s="167"/>
      <c r="I68" s="92"/>
      <c r="J68" s="96"/>
      <c r="K68" s="96"/>
      <c r="L68" s="96"/>
      <c r="M68" s="242"/>
      <c r="N68" s="97"/>
      <c r="O68" s="912"/>
      <c r="P68" s="630"/>
      <c r="Q68" s="629" t="s">
        <v>264</v>
      </c>
      <c r="R68" s="629"/>
      <c r="S68" s="629"/>
      <c r="T68" s="630"/>
      <c r="U68" s="630"/>
      <c r="V68" s="629" t="s">
        <v>265</v>
      </c>
      <c r="W68" s="629"/>
      <c r="X68" s="630"/>
      <c r="Y68" s="630"/>
      <c r="Z68" s="626" t="s">
        <v>266</v>
      </c>
      <c r="AA68" s="626"/>
      <c r="AB68" s="243"/>
      <c r="AC68" s="244"/>
      <c r="AD68" s="231"/>
    </row>
    <row r="69" spans="1:31" s="163" customFormat="1" ht="15.9" customHeight="1">
      <c r="A69" s="76"/>
      <c r="B69" s="76"/>
      <c r="C69" s="256"/>
      <c r="D69" s="627" t="s">
        <v>381</v>
      </c>
      <c r="E69" s="627"/>
      <c r="F69" s="627"/>
      <c r="G69" s="627"/>
      <c r="H69" s="246"/>
      <c r="I69" s="111"/>
      <c r="J69" s="112"/>
      <c r="K69" s="112"/>
      <c r="L69" s="112"/>
      <c r="M69" s="112"/>
      <c r="N69" s="112"/>
      <c r="O69" s="112"/>
      <c r="P69" s="112"/>
      <c r="Q69" s="112"/>
      <c r="R69" s="112"/>
      <c r="S69" s="112"/>
      <c r="T69" s="112"/>
      <c r="U69" s="112"/>
      <c r="V69" s="112"/>
      <c r="W69" s="112"/>
      <c r="X69" s="112"/>
      <c r="Y69" s="112"/>
      <c r="Z69" s="112"/>
      <c r="AA69" s="112"/>
      <c r="AB69" s="113"/>
      <c r="AC69" s="570" t="s">
        <v>235</v>
      </c>
      <c r="AD69" s="570"/>
      <c r="AE69" s="570"/>
    </row>
    <row r="70" spans="1:31" s="163" customFormat="1" ht="15.9" customHeight="1" thickBot="1">
      <c r="A70" s="76"/>
      <c r="B70" s="76"/>
      <c r="C70" s="257"/>
      <c r="D70" s="628"/>
      <c r="E70" s="628"/>
      <c r="F70" s="628"/>
      <c r="G70" s="628"/>
      <c r="H70" s="252"/>
      <c r="I70" s="114"/>
      <c r="J70" s="115"/>
      <c r="K70" s="115"/>
      <c r="L70" s="115"/>
      <c r="M70" s="115"/>
      <c r="N70" s="115"/>
      <c r="O70" s="115"/>
      <c r="P70" s="115"/>
      <c r="Q70" s="115"/>
      <c r="R70" s="115"/>
      <c r="S70" s="115"/>
      <c r="T70" s="115"/>
      <c r="U70" s="115"/>
      <c r="V70" s="115"/>
      <c r="W70" s="115"/>
      <c r="X70" s="115"/>
      <c r="Y70" s="115"/>
      <c r="Z70" s="115"/>
      <c r="AA70" s="115"/>
      <c r="AB70" s="116"/>
      <c r="AC70" s="76"/>
      <c r="AD70" s="123" t="s">
        <v>382</v>
      </c>
      <c r="AE70" s="76"/>
    </row>
    <row r="71" spans="1:31" s="163" customFormat="1" ht="15.9" customHeight="1">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row>
    <row r="72" spans="1:31" s="163" customFormat="1" ht="15.9" customHeight="1">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row>
    <row r="73" spans="1:31" s="163" customFormat="1" ht="15.9" customHeight="1" thickBot="1">
      <c r="A73" s="77"/>
      <c r="B73" s="76"/>
      <c r="C73" s="76"/>
      <c r="D73" s="76"/>
      <c r="E73" s="76"/>
      <c r="F73" s="76"/>
      <c r="G73" s="76"/>
      <c r="H73" s="77"/>
      <c r="I73" s="77"/>
      <c r="J73" s="77"/>
      <c r="K73" s="77"/>
      <c r="L73" s="77"/>
      <c r="M73" s="77"/>
      <c r="Q73" s="77"/>
      <c r="R73" s="77"/>
      <c r="S73" s="77"/>
      <c r="T73" s="77"/>
      <c r="U73" s="77"/>
      <c r="V73" s="77"/>
      <c r="W73" s="77"/>
      <c r="X73" s="77"/>
      <c r="Y73" s="77"/>
      <c r="Z73" s="77"/>
      <c r="AA73" s="77"/>
      <c r="AB73" s="76"/>
      <c r="AC73" s="76"/>
      <c r="AD73" s="76"/>
      <c r="AE73" s="76"/>
    </row>
    <row r="74" spans="1:31" s="163" customFormat="1" ht="15.9" customHeight="1" thickBot="1">
      <c r="A74" s="110" t="s">
        <v>383</v>
      </c>
      <c r="B74" s="76"/>
      <c r="C74" s="124"/>
      <c r="D74" s="588" t="s">
        <v>384</v>
      </c>
      <c r="E74" s="588"/>
      <c r="F74" s="588"/>
      <c r="G74" s="588"/>
      <c r="H74" s="167"/>
      <c r="I74" s="92"/>
      <c r="J74" s="96"/>
      <c r="K74" s="96"/>
      <c r="L74" s="96"/>
      <c r="M74" s="96"/>
      <c r="N74" s="96"/>
      <c r="O74" s="96"/>
      <c r="P74" s="96"/>
      <c r="Q74" s="96"/>
      <c r="R74" s="96"/>
      <c r="S74" s="96"/>
      <c r="T74" s="96"/>
      <c r="U74" s="96"/>
      <c r="V74" s="96"/>
      <c r="W74" s="96"/>
      <c r="X74" s="96"/>
      <c r="Y74" s="96"/>
      <c r="Z74" s="96"/>
      <c r="AA74" s="96"/>
      <c r="AB74" s="97"/>
      <c r="AC74" s="76"/>
      <c r="AD74" s="76"/>
      <c r="AE74" s="76"/>
    </row>
    <row r="75" spans="1:31" s="163" customFormat="1" ht="15.9" customHeight="1" thickBot="1">
      <c r="A75" s="76"/>
      <c r="B75" s="76"/>
      <c r="C75" s="124"/>
      <c r="D75" s="588" t="s">
        <v>373</v>
      </c>
      <c r="E75" s="588"/>
      <c r="F75" s="588"/>
      <c r="G75" s="588"/>
      <c r="H75" s="167"/>
      <c r="I75" s="92"/>
      <c r="J75" s="96"/>
      <c r="K75" s="96"/>
      <c r="L75" s="96"/>
      <c r="M75" s="96"/>
      <c r="N75" s="96"/>
      <c r="O75" s="96"/>
      <c r="P75" s="96"/>
      <c r="Q75" s="96"/>
      <c r="R75" s="96"/>
      <c r="S75" s="96"/>
      <c r="T75" s="96"/>
      <c r="U75" s="96"/>
      <c r="V75" s="96"/>
      <c r="W75" s="96"/>
      <c r="X75" s="96"/>
      <c r="Y75" s="96"/>
      <c r="Z75" s="96"/>
      <c r="AA75" s="96"/>
      <c r="AB75" s="97"/>
    </row>
    <row r="76" spans="1:31" s="163" customFormat="1" ht="15.9" customHeight="1" thickBot="1">
      <c r="A76" s="76"/>
      <c r="B76" s="76"/>
      <c r="C76" s="124"/>
      <c r="D76" s="588" t="s">
        <v>200</v>
      </c>
      <c r="E76" s="588"/>
      <c r="F76" s="588"/>
      <c r="G76" s="588"/>
      <c r="H76" s="167"/>
      <c r="I76" s="107" t="s">
        <v>176</v>
      </c>
      <c r="J76" s="126" t="s">
        <v>385</v>
      </c>
      <c r="K76" s="92"/>
      <c r="L76" s="97"/>
      <c r="M76" s="77" t="s">
        <v>201</v>
      </c>
      <c r="N76" s="92"/>
      <c r="O76" s="97"/>
      <c r="P76" s="77" t="s">
        <v>202</v>
      </c>
      <c r="Q76" s="180"/>
      <c r="R76" s="241"/>
      <c r="S76" s="77" t="s">
        <v>203</v>
      </c>
      <c r="T76" s="77"/>
      <c r="U76" s="77"/>
      <c r="V76" s="77"/>
      <c r="W76" s="77"/>
      <c r="X76" s="77"/>
      <c r="Y76" s="77"/>
      <c r="Z76" s="77"/>
      <c r="AA76" s="77"/>
      <c r="AB76" s="77"/>
    </row>
    <row r="77" spans="1:31" s="163" customFormat="1" ht="15.9" customHeight="1">
      <c r="A77" s="76"/>
      <c r="B77" s="76"/>
      <c r="C77" s="245"/>
      <c r="D77" s="914" t="s">
        <v>374</v>
      </c>
      <c r="E77" s="914"/>
      <c r="F77" s="914"/>
      <c r="G77" s="914"/>
      <c r="H77" s="246"/>
      <c r="I77" s="915"/>
      <c r="J77" s="916"/>
      <c r="K77" s="917" t="s">
        <v>375</v>
      </c>
      <c r="L77" s="917"/>
      <c r="M77" s="918" t="s">
        <v>376</v>
      </c>
      <c r="N77" s="919"/>
      <c r="O77" s="920"/>
      <c r="P77" s="923"/>
      <c r="Q77" s="924"/>
      <c r="R77" s="247"/>
      <c r="S77" s="248"/>
      <c r="T77" s="249"/>
      <c r="U77" s="249"/>
      <c r="V77" s="250"/>
      <c r="W77" s="76"/>
      <c r="X77" s="76"/>
      <c r="Y77" s="76"/>
      <c r="Z77" s="250"/>
      <c r="AA77" s="250"/>
      <c r="AB77" s="250"/>
    </row>
    <row r="78" spans="1:31" s="163" customFormat="1" ht="15.9" customHeight="1" thickBot="1">
      <c r="A78" s="76"/>
      <c r="B78" s="76"/>
      <c r="C78" s="251"/>
      <c r="D78" s="927" t="s">
        <v>377</v>
      </c>
      <c r="E78" s="927"/>
      <c r="F78" s="927"/>
      <c r="G78" s="927"/>
      <c r="H78" s="252"/>
      <c r="I78" s="928"/>
      <c r="J78" s="928"/>
      <c r="K78" s="626" t="s">
        <v>378</v>
      </c>
      <c r="L78" s="626"/>
      <c r="M78" s="921"/>
      <c r="N78" s="626"/>
      <c r="O78" s="922"/>
      <c r="P78" s="925"/>
      <c r="Q78" s="926"/>
      <c r="R78" s="254" t="s">
        <v>379</v>
      </c>
      <c r="S78" s="248"/>
      <c r="T78" s="249"/>
      <c r="U78" s="249"/>
      <c r="V78" s="147"/>
      <c r="W78" s="87"/>
      <c r="X78" s="87"/>
      <c r="Y78" s="87"/>
      <c r="Z78" s="147"/>
      <c r="AA78" s="147"/>
      <c r="AB78" s="147"/>
      <c r="AC78" s="189"/>
      <c r="AD78" s="189"/>
    </row>
    <row r="79" spans="1:31" s="163" customFormat="1" ht="15.9" customHeight="1" thickBot="1">
      <c r="A79" s="76"/>
      <c r="B79" s="76"/>
      <c r="C79" s="255"/>
      <c r="D79" s="632" t="s">
        <v>380</v>
      </c>
      <c r="E79" s="632"/>
      <c r="F79" s="632"/>
      <c r="G79" s="632"/>
      <c r="H79" s="167"/>
      <c r="I79" s="92"/>
      <c r="J79" s="96"/>
      <c r="K79" s="96"/>
      <c r="L79" s="96"/>
      <c r="M79" s="242"/>
      <c r="N79" s="97"/>
      <c r="O79" s="912"/>
      <c r="P79" s="630"/>
      <c r="Q79" s="629" t="s">
        <v>264</v>
      </c>
      <c r="R79" s="629"/>
      <c r="S79" s="629"/>
      <c r="T79" s="630"/>
      <c r="U79" s="630"/>
      <c r="V79" s="629" t="s">
        <v>265</v>
      </c>
      <c r="W79" s="629"/>
      <c r="X79" s="630"/>
      <c r="Y79" s="630"/>
      <c r="Z79" s="626" t="s">
        <v>266</v>
      </c>
      <c r="AA79" s="626"/>
      <c r="AB79" s="243"/>
      <c r="AC79" s="244"/>
      <c r="AD79"/>
    </row>
    <row r="80" spans="1:31" s="163" customFormat="1" ht="15.9" customHeight="1">
      <c r="A80" s="76"/>
      <c r="B80" s="76"/>
      <c r="C80" s="256"/>
      <c r="D80" s="627" t="s">
        <v>381</v>
      </c>
      <c r="E80" s="627"/>
      <c r="F80" s="627"/>
      <c r="G80" s="627"/>
      <c r="H80" s="246"/>
      <c r="I80" s="111"/>
      <c r="J80" s="112"/>
      <c r="K80" s="112"/>
      <c r="L80" s="112"/>
      <c r="M80" s="112"/>
      <c r="N80" s="112"/>
      <c r="O80" s="112"/>
      <c r="P80" s="112"/>
      <c r="Q80" s="112"/>
      <c r="R80" s="112"/>
      <c r="S80" s="112"/>
      <c r="T80" s="112"/>
      <c r="U80" s="112"/>
      <c r="V80" s="112"/>
      <c r="W80" s="112"/>
      <c r="X80" s="112"/>
      <c r="Y80" s="112"/>
      <c r="Z80" s="112"/>
      <c r="AA80" s="112"/>
      <c r="AB80" s="113"/>
      <c r="AC80" s="730" t="s">
        <v>235</v>
      </c>
      <c r="AD80" s="570"/>
      <c r="AE80" s="570"/>
    </row>
    <row r="81" spans="1:31" s="163" customFormat="1" ht="15.9" customHeight="1" thickBot="1">
      <c r="A81" s="76"/>
      <c r="B81" s="76"/>
      <c r="C81" s="257"/>
      <c r="D81" s="628"/>
      <c r="E81" s="628"/>
      <c r="F81" s="628"/>
      <c r="G81" s="628"/>
      <c r="H81" s="252"/>
      <c r="I81" s="114"/>
      <c r="J81" s="115"/>
      <c r="K81" s="115"/>
      <c r="L81" s="115"/>
      <c r="M81" s="115"/>
      <c r="N81" s="115"/>
      <c r="O81" s="115"/>
      <c r="P81" s="115"/>
      <c r="Q81" s="115"/>
      <c r="R81" s="115"/>
      <c r="S81" s="115"/>
      <c r="T81" s="115"/>
      <c r="U81" s="115"/>
      <c r="V81" s="115"/>
      <c r="W81" s="115"/>
      <c r="X81" s="115"/>
      <c r="Y81" s="115"/>
      <c r="Z81" s="115"/>
      <c r="AA81" s="115"/>
      <c r="AB81" s="116"/>
      <c r="AC81" s="76"/>
      <c r="AD81" s="123" t="s">
        <v>367</v>
      </c>
      <c r="AE81" s="76"/>
    </row>
    <row r="82" spans="1:31" s="163" customFormat="1" ht="15.9" customHeight="1">
      <c r="A82" s="77"/>
      <c r="B82" s="76"/>
      <c r="C82" s="76"/>
      <c r="D82" s="76"/>
      <c r="E82" s="76"/>
      <c r="F82" s="76"/>
      <c r="G82" s="76"/>
      <c r="H82" s="77"/>
      <c r="I82" s="77"/>
      <c r="J82" s="77"/>
      <c r="K82" s="77"/>
      <c r="L82" s="77"/>
      <c r="M82" s="77"/>
      <c r="AB82" s="76"/>
      <c r="AC82" s="76"/>
      <c r="AD82" s="76"/>
      <c r="AE82" s="76"/>
    </row>
    <row r="83" spans="1:31" s="163" customFormat="1" ht="15.9" customHeight="1">
      <c r="A83" s="76"/>
      <c r="B83" s="76"/>
      <c r="C83" s="76"/>
      <c r="D83" s="76"/>
      <c r="E83" s="76"/>
      <c r="F83" s="76"/>
      <c r="G83" s="76"/>
      <c r="H83" s="77"/>
      <c r="I83" s="77"/>
      <c r="J83" s="77"/>
      <c r="K83" s="77"/>
      <c r="L83" s="77"/>
      <c r="M83" s="77"/>
      <c r="N83" s="77"/>
      <c r="O83" s="77"/>
      <c r="P83" s="77"/>
      <c r="Q83" s="77"/>
      <c r="R83" s="77"/>
      <c r="S83" s="77"/>
      <c r="T83" s="77"/>
      <c r="U83" s="77"/>
      <c r="V83" s="77"/>
      <c r="W83" s="77"/>
      <c r="X83" s="77"/>
      <c r="Y83" s="77"/>
      <c r="Z83" s="77"/>
      <c r="AA83" s="77"/>
      <c r="AB83" s="76"/>
      <c r="AC83" s="76"/>
      <c r="AD83" s="76"/>
      <c r="AE83" s="76"/>
    </row>
    <row r="84" spans="1:31" s="163" customFormat="1" ht="15.9" customHeight="1" thickBot="1">
      <c r="A84" s="77"/>
      <c r="B84" s="76"/>
      <c r="C84" s="76"/>
      <c r="D84" s="76"/>
      <c r="E84" s="76"/>
      <c r="F84" s="76"/>
      <c r="G84" s="76"/>
      <c r="H84" s="77"/>
      <c r="I84" s="77"/>
      <c r="J84" s="77"/>
      <c r="K84" s="77"/>
      <c r="L84" s="77"/>
      <c r="M84" s="77"/>
      <c r="Q84" s="77"/>
      <c r="R84" s="77"/>
      <c r="S84" s="77"/>
      <c r="T84" s="77"/>
      <c r="U84" s="77"/>
      <c r="V84" s="77"/>
      <c r="W84" s="77"/>
      <c r="X84" s="77"/>
      <c r="Y84" s="77"/>
      <c r="Z84" s="77"/>
      <c r="AA84" s="77"/>
      <c r="AB84" s="76"/>
      <c r="AC84" s="76"/>
      <c r="AD84" s="76"/>
      <c r="AE84" s="76"/>
    </row>
    <row r="85" spans="1:31" s="163" customFormat="1" ht="15.9" customHeight="1" thickBot="1">
      <c r="A85" s="110" t="s">
        <v>383</v>
      </c>
      <c r="B85" s="76"/>
      <c r="C85" s="124"/>
      <c r="D85" s="588" t="s">
        <v>386</v>
      </c>
      <c r="E85" s="588"/>
      <c r="F85" s="588"/>
      <c r="G85" s="588"/>
      <c r="H85" s="167"/>
      <c r="I85" s="92"/>
      <c r="J85" s="96"/>
      <c r="K85" s="96"/>
      <c r="L85" s="96"/>
      <c r="M85" s="96"/>
      <c r="N85" s="96"/>
      <c r="O85" s="96"/>
      <c r="P85" s="96"/>
      <c r="Q85" s="96"/>
      <c r="R85" s="96"/>
      <c r="S85" s="96"/>
      <c r="T85" s="96"/>
      <c r="U85" s="96"/>
      <c r="V85" s="96"/>
      <c r="W85" s="96"/>
      <c r="X85" s="96"/>
      <c r="Y85" s="96"/>
      <c r="Z85" s="96"/>
      <c r="AA85" s="96"/>
      <c r="AB85" s="97"/>
      <c r="AC85" s="76"/>
      <c r="AD85" s="76"/>
      <c r="AE85" s="76"/>
    </row>
    <row r="86" spans="1:31" s="163" customFormat="1" ht="15.9" customHeight="1" thickBot="1">
      <c r="A86" s="76"/>
      <c r="B86" s="76"/>
      <c r="C86" s="124"/>
      <c r="D86" s="588" t="s">
        <v>373</v>
      </c>
      <c r="E86" s="588"/>
      <c r="F86" s="588"/>
      <c r="G86" s="588"/>
      <c r="H86" s="167"/>
      <c r="I86" s="92"/>
      <c r="J86" s="96"/>
      <c r="K86" s="96"/>
      <c r="L86" s="96"/>
      <c r="M86" s="96"/>
      <c r="N86" s="96"/>
      <c r="O86" s="96"/>
      <c r="P86" s="96"/>
      <c r="Q86" s="96"/>
      <c r="R86" s="96"/>
      <c r="S86" s="96"/>
      <c r="T86" s="96"/>
      <c r="U86" s="96"/>
      <c r="V86" s="96"/>
      <c r="W86" s="96"/>
      <c r="X86" s="96"/>
      <c r="Y86" s="96"/>
      <c r="Z86" s="96"/>
      <c r="AA86" s="96"/>
      <c r="AB86" s="97"/>
    </row>
    <row r="87" spans="1:31" s="163" customFormat="1" ht="15.9" customHeight="1" thickBot="1">
      <c r="A87" s="76"/>
      <c r="B87" s="76"/>
      <c r="C87" s="124"/>
      <c r="D87" s="588" t="s">
        <v>200</v>
      </c>
      <c r="E87" s="588"/>
      <c r="F87" s="588"/>
      <c r="G87" s="588"/>
      <c r="H87" s="167"/>
      <c r="I87" s="107" t="s">
        <v>176</v>
      </c>
      <c r="J87" s="126" t="s">
        <v>385</v>
      </c>
      <c r="K87" s="92"/>
      <c r="L87" s="97"/>
      <c r="M87" s="77" t="s">
        <v>201</v>
      </c>
      <c r="N87" s="92"/>
      <c r="O87" s="97"/>
      <c r="P87" s="77" t="s">
        <v>202</v>
      </c>
      <c r="Q87" s="180"/>
      <c r="R87" s="241"/>
      <c r="S87" s="77" t="s">
        <v>203</v>
      </c>
      <c r="T87" s="77"/>
      <c r="U87" s="77"/>
      <c r="V87" s="77"/>
      <c r="W87" s="77"/>
      <c r="X87" s="77"/>
      <c r="Y87" s="77"/>
      <c r="Z87" s="77"/>
      <c r="AA87" s="77"/>
      <c r="AB87" s="77"/>
    </row>
    <row r="88" spans="1:31" s="163" customFormat="1" ht="15.9" customHeight="1">
      <c r="A88" s="76"/>
      <c r="B88" s="76"/>
      <c r="C88" s="245"/>
      <c r="D88" s="914" t="s">
        <v>374</v>
      </c>
      <c r="E88" s="914"/>
      <c r="F88" s="914"/>
      <c r="G88" s="914"/>
      <c r="H88" s="246"/>
      <c r="I88" s="915"/>
      <c r="J88" s="916"/>
      <c r="K88" s="917" t="s">
        <v>375</v>
      </c>
      <c r="L88" s="917"/>
      <c r="M88" s="918" t="s">
        <v>376</v>
      </c>
      <c r="N88" s="919"/>
      <c r="O88" s="920"/>
      <c r="P88" s="923"/>
      <c r="Q88" s="924"/>
      <c r="R88" s="247"/>
      <c r="S88" s="248"/>
      <c r="T88" s="249"/>
      <c r="U88" s="249"/>
      <c r="V88" s="250"/>
      <c r="W88" s="76"/>
      <c r="X88" s="76"/>
      <c r="Y88" s="76"/>
      <c r="Z88" s="250"/>
      <c r="AA88" s="250"/>
      <c r="AB88" s="250"/>
    </row>
    <row r="89" spans="1:31" s="163" customFormat="1" ht="15.9" customHeight="1" thickBot="1">
      <c r="A89" s="76"/>
      <c r="B89" s="76"/>
      <c r="C89" s="251"/>
      <c r="D89" s="927" t="s">
        <v>377</v>
      </c>
      <c r="E89" s="927"/>
      <c r="F89" s="927"/>
      <c r="G89" s="927"/>
      <c r="H89" s="252"/>
      <c r="I89" s="928"/>
      <c r="J89" s="928"/>
      <c r="K89" s="626" t="s">
        <v>378</v>
      </c>
      <c r="L89" s="626"/>
      <c r="M89" s="921"/>
      <c r="N89" s="626"/>
      <c r="O89" s="922"/>
      <c r="P89" s="925"/>
      <c r="Q89" s="926"/>
      <c r="R89" s="254" t="s">
        <v>387</v>
      </c>
      <c r="S89" s="248"/>
      <c r="T89" s="249"/>
      <c r="U89" s="249"/>
      <c r="V89" s="147"/>
      <c r="W89" s="87"/>
      <c r="X89" s="87"/>
      <c r="Y89" s="87"/>
      <c r="Z89" s="147"/>
      <c r="AA89" s="147"/>
      <c r="AB89" s="147"/>
      <c r="AC89" s="189"/>
      <c r="AD89" s="189"/>
    </row>
    <row r="90" spans="1:31" s="163" customFormat="1" ht="15.9" customHeight="1" thickBot="1">
      <c r="A90" s="76"/>
      <c r="B90" s="76"/>
      <c r="C90" s="255"/>
      <c r="D90" s="632" t="s">
        <v>380</v>
      </c>
      <c r="E90" s="632"/>
      <c r="F90" s="632"/>
      <c r="G90" s="632"/>
      <c r="H90" s="167"/>
      <c r="I90" s="92"/>
      <c r="J90" s="96"/>
      <c r="K90" s="96"/>
      <c r="L90" s="96"/>
      <c r="M90" s="242"/>
      <c r="N90" s="97"/>
      <c r="O90" s="912"/>
      <c r="P90" s="630"/>
      <c r="Q90" s="629" t="s">
        <v>264</v>
      </c>
      <c r="R90" s="629"/>
      <c r="S90" s="629"/>
      <c r="T90" s="630"/>
      <c r="U90" s="630"/>
      <c r="V90" s="629" t="s">
        <v>265</v>
      </c>
      <c r="W90" s="629"/>
      <c r="X90" s="630"/>
      <c r="Y90" s="630"/>
      <c r="Z90" s="626" t="s">
        <v>266</v>
      </c>
      <c r="AA90" s="626"/>
      <c r="AB90" s="243"/>
      <c r="AC90" s="244"/>
      <c r="AD90"/>
      <c r="AE90"/>
    </row>
    <row r="91" spans="1:31" s="163" customFormat="1" ht="15.9" customHeight="1">
      <c r="A91" s="76"/>
      <c r="B91" s="76"/>
      <c r="C91" s="256"/>
      <c r="D91" s="627" t="s">
        <v>381</v>
      </c>
      <c r="E91" s="627"/>
      <c r="F91" s="627"/>
      <c r="G91" s="627"/>
      <c r="H91" s="246"/>
      <c r="I91" s="111"/>
      <c r="J91" s="112"/>
      <c r="K91" s="112"/>
      <c r="L91" s="112"/>
      <c r="M91" s="112"/>
      <c r="N91" s="112"/>
      <c r="O91" s="112"/>
      <c r="P91" s="112"/>
      <c r="Q91" s="112"/>
      <c r="R91" s="112"/>
      <c r="S91" s="112"/>
      <c r="T91" s="112"/>
      <c r="U91" s="112"/>
      <c r="V91" s="112"/>
      <c r="W91" s="112"/>
      <c r="X91" s="112"/>
      <c r="Y91" s="112"/>
      <c r="Z91" s="112"/>
      <c r="AA91" s="112"/>
      <c r="AB91" s="113"/>
      <c r="AC91" s="570" t="s">
        <v>235</v>
      </c>
      <c r="AD91" s="570"/>
      <c r="AE91" s="570"/>
    </row>
    <row r="92" spans="1:31" s="163" customFormat="1" ht="15.9" customHeight="1" thickBot="1">
      <c r="A92" s="76"/>
      <c r="B92" s="76"/>
      <c r="C92" s="257"/>
      <c r="D92" s="628"/>
      <c r="E92" s="628"/>
      <c r="F92" s="628"/>
      <c r="G92" s="628"/>
      <c r="H92" s="252"/>
      <c r="I92" s="114"/>
      <c r="J92" s="115"/>
      <c r="K92" s="115"/>
      <c r="L92" s="115"/>
      <c r="M92" s="115"/>
      <c r="N92" s="115"/>
      <c r="O92" s="115"/>
      <c r="P92" s="115"/>
      <c r="Q92" s="115"/>
      <c r="R92" s="115"/>
      <c r="S92" s="115"/>
      <c r="T92" s="115"/>
      <c r="U92" s="115"/>
      <c r="V92" s="115"/>
      <c r="W92" s="115"/>
      <c r="X92" s="115"/>
      <c r="Y92" s="115"/>
      <c r="Z92" s="115"/>
      <c r="AA92" s="115"/>
      <c r="AB92" s="116"/>
      <c r="AC92" s="76"/>
      <c r="AD92" s="123" t="s">
        <v>382</v>
      </c>
      <c r="AE92" s="76"/>
    </row>
    <row r="93" spans="1:31" s="163" customFormat="1" ht="15.9" customHeight="1">
      <c r="A93" s="76"/>
      <c r="B93" s="76"/>
      <c r="C93" s="76"/>
      <c r="D93" s="76"/>
      <c r="E93" s="76"/>
      <c r="F93" s="76"/>
      <c r="G93" s="76"/>
      <c r="H93" s="77"/>
      <c r="I93" s="77"/>
      <c r="J93" s="77"/>
      <c r="K93" s="77"/>
      <c r="L93" s="77"/>
      <c r="M93" s="77"/>
      <c r="N93" s="77"/>
      <c r="O93" s="77"/>
      <c r="P93" s="77"/>
      <c r="Q93" s="77"/>
      <c r="R93" s="77"/>
      <c r="S93" s="77"/>
      <c r="T93" s="77"/>
      <c r="U93" s="77"/>
      <c r="V93" s="77"/>
      <c r="W93" s="77"/>
      <c r="X93" s="77"/>
      <c r="Y93" s="77"/>
      <c r="Z93" s="77"/>
      <c r="AA93" s="77"/>
      <c r="AB93" s="76"/>
      <c r="AC93" s="76"/>
      <c r="AD93" s="76"/>
      <c r="AE93" s="76"/>
    </row>
    <row r="94" spans="1:31" s="163" customFormat="1" ht="15.9" customHeight="1">
      <c r="A94" s="77"/>
      <c r="B94" s="76"/>
      <c r="C94" s="76"/>
      <c r="D94" s="76"/>
      <c r="E94" s="76"/>
      <c r="F94" s="76"/>
      <c r="G94" s="76"/>
      <c r="H94" s="77"/>
      <c r="I94" s="77"/>
      <c r="J94" s="77"/>
      <c r="K94" s="77"/>
      <c r="L94" s="77"/>
      <c r="M94" s="77"/>
      <c r="Q94" s="77"/>
      <c r="R94" s="77"/>
      <c r="S94" s="77"/>
      <c r="T94" s="77"/>
      <c r="U94" s="77"/>
      <c r="V94" s="77"/>
      <c r="W94" s="77"/>
      <c r="X94" s="77"/>
      <c r="Y94" s="77"/>
      <c r="Z94" s="77"/>
      <c r="AA94" s="77"/>
      <c r="AB94" s="76"/>
      <c r="AC94" s="76"/>
      <c r="AD94" s="76"/>
      <c r="AE94" s="76"/>
    </row>
    <row r="95" spans="1:31" s="163" customFormat="1" ht="15.9" customHeight="1" thickBot="1">
      <c r="A95" s="76"/>
      <c r="B95" s="76"/>
      <c r="C95" s="76"/>
      <c r="D95" s="76"/>
      <c r="E95" s="76"/>
      <c r="F95" s="76"/>
      <c r="G95" s="76"/>
      <c r="H95" s="77"/>
      <c r="I95" s="77"/>
      <c r="J95" s="77"/>
      <c r="K95" s="77"/>
      <c r="L95" s="77"/>
      <c r="M95" s="77"/>
      <c r="N95" s="77"/>
      <c r="O95" s="77"/>
      <c r="P95" s="77"/>
      <c r="Q95" s="77"/>
      <c r="R95" s="77"/>
      <c r="S95" s="77"/>
      <c r="T95" s="77"/>
      <c r="U95" s="77"/>
      <c r="V95" s="77"/>
      <c r="W95" s="77"/>
      <c r="X95" s="77"/>
      <c r="Y95" s="77"/>
      <c r="Z95" s="77"/>
      <c r="AA95" s="77"/>
      <c r="AB95" s="76"/>
      <c r="AC95" s="76"/>
      <c r="AD95" s="76"/>
      <c r="AE95" s="76"/>
    </row>
    <row r="96" spans="1:31" s="163" customFormat="1" ht="15.9" customHeight="1" thickBot="1">
      <c r="A96" s="110" t="s">
        <v>372</v>
      </c>
      <c r="B96" s="76"/>
      <c r="C96" s="124"/>
      <c r="D96" s="588" t="s">
        <v>355</v>
      </c>
      <c r="E96" s="588"/>
      <c r="F96" s="588"/>
      <c r="G96" s="588"/>
      <c r="H96" s="167"/>
      <c r="I96" s="92"/>
      <c r="J96" s="96"/>
      <c r="K96" s="96"/>
      <c r="L96" s="96"/>
      <c r="M96" s="96"/>
      <c r="N96" s="96"/>
      <c r="O96" s="96"/>
      <c r="P96" s="96"/>
      <c r="Q96" s="96"/>
      <c r="R96" s="96"/>
      <c r="S96" s="96"/>
      <c r="T96" s="96"/>
      <c r="U96" s="96"/>
      <c r="V96" s="96"/>
      <c r="W96" s="96"/>
      <c r="X96" s="96"/>
      <c r="Y96" s="96"/>
      <c r="Z96" s="96"/>
      <c r="AA96" s="96"/>
      <c r="AB96" s="97"/>
      <c r="AC96" s="76"/>
      <c r="AD96" s="76"/>
      <c r="AE96" s="76"/>
    </row>
    <row r="97" spans="1:31" s="163" customFormat="1" ht="15.9" customHeight="1" thickBot="1">
      <c r="A97" s="76"/>
      <c r="B97" s="76"/>
      <c r="C97" s="124"/>
      <c r="D97" s="588" t="s">
        <v>373</v>
      </c>
      <c r="E97" s="588"/>
      <c r="F97" s="588"/>
      <c r="G97" s="588"/>
      <c r="H97" s="167"/>
      <c r="I97" s="92"/>
      <c r="J97" s="96"/>
      <c r="K97" s="96"/>
      <c r="L97" s="96"/>
      <c r="M97" s="96"/>
      <c r="N97" s="96"/>
      <c r="O97" s="96"/>
      <c r="P97" s="96"/>
      <c r="Q97" s="96"/>
      <c r="R97" s="96"/>
      <c r="S97" s="96"/>
      <c r="T97" s="96"/>
      <c r="U97" s="96"/>
      <c r="V97" s="96"/>
      <c r="W97" s="96"/>
      <c r="X97" s="96"/>
      <c r="Y97" s="96"/>
      <c r="Z97" s="96"/>
      <c r="AA97" s="96"/>
      <c r="AB97" s="97"/>
    </row>
    <row r="98" spans="1:31" s="163" customFormat="1" ht="15.9" customHeight="1" thickBot="1">
      <c r="A98" s="76"/>
      <c r="B98" s="76"/>
      <c r="C98" s="124"/>
      <c r="D98" s="588" t="s">
        <v>200</v>
      </c>
      <c r="E98" s="588"/>
      <c r="F98" s="588"/>
      <c r="G98" s="588"/>
      <c r="H98" s="167"/>
      <c r="I98" s="107" t="s">
        <v>176</v>
      </c>
      <c r="J98" s="126" t="s">
        <v>363</v>
      </c>
      <c r="K98" s="92"/>
      <c r="L98" s="97"/>
      <c r="M98" s="77" t="s">
        <v>201</v>
      </c>
      <c r="N98" s="92"/>
      <c r="O98" s="97"/>
      <c r="P98" s="77" t="s">
        <v>202</v>
      </c>
      <c r="Q98" s="180"/>
      <c r="R98" s="241"/>
      <c r="S98" s="77" t="s">
        <v>203</v>
      </c>
      <c r="T98" s="77"/>
      <c r="U98" s="77"/>
      <c r="V98" s="77"/>
      <c r="W98" s="77"/>
      <c r="X98" s="77"/>
      <c r="Y98" s="77"/>
      <c r="Z98" s="77"/>
      <c r="AA98" s="77"/>
      <c r="AB98" s="77"/>
    </row>
    <row r="99" spans="1:31" s="163" customFormat="1" ht="15.9" customHeight="1">
      <c r="A99" s="76"/>
      <c r="B99" s="76"/>
      <c r="C99" s="245"/>
      <c r="D99" s="914" t="s">
        <v>374</v>
      </c>
      <c r="E99" s="914"/>
      <c r="F99" s="914"/>
      <c r="G99" s="914"/>
      <c r="H99" s="246"/>
      <c r="I99" s="915"/>
      <c r="J99" s="916"/>
      <c r="K99" s="917" t="s">
        <v>375</v>
      </c>
      <c r="L99" s="917"/>
      <c r="M99" s="918" t="s">
        <v>376</v>
      </c>
      <c r="N99" s="919"/>
      <c r="O99" s="920"/>
      <c r="P99" s="923"/>
      <c r="Q99" s="924"/>
      <c r="R99" s="247"/>
      <c r="S99" s="248"/>
      <c r="T99" s="249"/>
      <c r="U99" s="249"/>
      <c r="V99" s="250"/>
      <c r="W99" s="76"/>
      <c r="X99" s="76"/>
      <c r="Y99" s="76"/>
      <c r="Z99" s="250"/>
      <c r="AA99" s="250"/>
      <c r="AB99" s="250"/>
    </row>
    <row r="100" spans="1:31" s="163" customFormat="1" ht="15.9" customHeight="1" thickBot="1">
      <c r="A100" s="76"/>
      <c r="B100" s="76"/>
      <c r="C100" s="251"/>
      <c r="D100" s="927" t="s">
        <v>377</v>
      </c>
      <c r="E100" s="927"/>
      <c r="F100" s="927"/>
      <c r="G100" s="927"/>
      <c r="H100" s="252"/>
      <c r="I100" s="928"/>
      <c r="J100" s="928"/>
      <c r="K100" s="626" t="s">
        <v>378</v>
      </c>
      <c r="L100" s="626"/>
      <c r="M100" s="921"/>
      <c r="N100" s="626"/>
      <c r="O100" s="922"/>
      <c r="P100" s="925"/>
      <c r="Q100" s="926"/>
      <c r="R100" s="254" t="s">
        <v>379</v>
      </c>
      <c r="S100" s="248"/>
      <c r="T100" s="249"/>
      <c r="U100" s="249"/>
      <c r="V100" s="147"/>
      <c r="W100" s="87"/>
      <c r="X100" s="87"/>
      <c r="Y100" s="87"/>
      <c r="Z100" s="147"/>
      <c r="AA100" s="147"/>
      <c r="AB100" s="147"/>
      <c r="AC100" s="189"/>
      <c r="AD100" s="189"/>
    </row>
    <row r="101" spans="1:31" s="163" customFormat="1" ht="15.9" customHeight="1" thickBot="1">
      <c r="A101" s="76"/>
      <c r="B101" s="76"/>
      <c r="C101" s="255"/>
      <c r="D101" s="632" t="s">
        <v>380</v>
      </c>
      <c r="E101" s="632"/>
      <c r="F101" s="632"/>
      <c r="G101" s="632"/>
      <c r="H101" s="167"/>
      <c r="I101" s="92"/>
      <c r="J101" s="96"/>
      <c r="K101" s="96"/>
      <c r="L101" s="96"/>
      <c r="M101" s="242"/>
      <c r="N101" s="97"/>
      <c r="O101" s="912"/>
      <c r="P101" s="630"/>
      <c r="Q101" s="629" t="s">
        <v>264</v>
      </c>
      <c r="R101" s="629"/>
      <c r="S101" s="629"/>
      <c r="T101" s="630"/>
      <c r="U101" s="630"/>
      <c r="V101" s="629" t="s">
        <v>265</v>
      </c>
      <c r="W101" s="629"/>
      <c r="X101" s="630"/>
      <c r="Y101" s="630"/>
      <c r="Z101" s="626" t="s">
        <v>266</v>
      </c>
      <c r="AA101" s="626"/>
      <c r="AB101" s="243"/>
      <c r="AC101" s="244"/>
      <c r="AD101"/>
      <c r="AE101"/>
    </row>
    <row r="102" spans="1:31" s="163" customFormat="1" ht="15.9" customHeight="1">
      <c r="A102" s="76"/>
      <c r="B102" s="76"/>
      <c r="C102" s="256"/>
      <c r="D102" s="627" t="s">
        <v>381</v>
      </c>
      <c r="E102" s="627"/>
      <c r="F102" s="627"/>
      <c r="G102" s="627"/>
      <c r="H102" s="246"/>
      <c r="I102" s="111"/>
      <c r="J102" s="112"/>
      <c r="K102" s="112"/>
      <c r="L102" s="112"/>
      <c r="M102" s="112"/>
      <c r="N102" s="112"/>
      <c r="O102" s="112"/>
      <c r="P102" s="112"/>
      <c r="Q102" s="112"/>
      <c r="R102" s="112"/>
      <c r="S102" s="112"/>
      <c r="T102" s="112"/>
      <c r="U102" s="112"/>
      <c r="V102" s="112"/>
      <c r="W102" s="112"/>
      <c r="X102" s="112"/>
      <c r="Y102" s="112"/>
      <c r="Z102" s="112"/>
      <c r="AA102" s="112"/>
      <c r="AB102" s="113"/>
      <c r="AC102" s="570" t="s">
        <v>235</v>
      </c>
      <c r="AD102" s="570"/>
      <c r="AE102" s="570"/>
    </row>
    <row r="103" spans="1:31" s="163" customFormat="1" ht="15.9" customHeight="1" thickBot="1">
      <c r="A103" s="76"/>
      <c r="B103" s="76"/>
      <c r="C103" s="257"/>
      <c r="D103" s="628"/>
      <c r="E103" s="628"/>
      <c r="F103" s="628"/>
      <c r="G103" s="628"/>
      <c r="H103" s="252"/>
      <c r="I103" s="114"/>
      <c r="J103" s="115"/>
      <c r="K103" s="115"/>
      <c r="L103" s="115"/>
      <c r="M103" s="115"/>
      <c r="N103" s="115"/>
      <c r="O103" s="115"/>
      <c r="P103" s="115"/>
      <c r="Q103" s="115"/>
      <c r="R103" s="115"/>
      <c r="S103" s="115"/>
      <c r="T103" s="115"/>
      <c r="U103" s="115"/>
      <c r="V103" s="115"/>
      <c r="W103" s="115"/>
      <c r="X103" s="115"/>
      <c r="Y103" s="115"/>
      <c r="Z103" s="115"/>
      <c r="AA103" s="115"/>
      <c r="AB103" s="116"/>
      <c r="AC103" s="76"/>
      <c r="AD103" s="123" t="s">
        <v>357</v>
      </c>
      <c r="AE103" s="76"/>
    </row>
    <row r="104" spans="1:31" s="163" customFormat="1" ht="15.9" customHeight="1"/>
    <row r="105" spans="1:31" s="163" customFormat="1" ht="15.9" customHeight="1"/>
    <row r="106" spans="1:31" s="163" customFormat="1" ht="15.9" customHeight="1">
      <c r="A106" s="77"/>
      <c r="H106" s="77"/>
      <c r="I106" s="77"/>
      <c r="J106" s="77"/>
      <c r="K106" s="77"/>
      <c r="L106" s="77"/>
      <c r="M106" s="77"/>
      <c r="N106" s="77"/>
      <c r="O106" s="77"/>
      <c r="P106" s="77"/>
      <c r="Q106" s="77"/>
      <c r="R106" s="77"/>
      <c r="S106" s="77"/>
      <c r="T106" s="77"/>
      <c r="U106" s="77"/>
      <c r="V106" s="77"/>
      <c r="W106" s="77"/>
      <c r="X106" s="77"/>
      <c r="Y106" s="77"/>
      <c r="Z106" s="77"/>
      <c r="AA106" s="77"/>
    </row>
    <row r="107" spans="1:31" s="163" customFormat="1" ht="15.9" customHeight="1">
      <c r="H107" s="77"/>
      <c r="I107" s="77"/>
      <c r="J107" s="77"/>
      <c r="K107" s="77"/>
      <c r="L107" s="77"/>
      <c r="M107" s="77"/>
      <c r="N107" s="77"/>
      <c r="O107" s="77"/>
      <c r="P107" s="77"/>
      <c r="Q107" s="77"/>
      <c r="R107" s="77"/>
      <c r="S107" s="77"/>
      <c r="T107" s="77"/>
      <c r="U107" s="77"/>
      <c r="V107" s="77"/>
      <c r="W107" s="77"/>
      <c r="X107" s="77"/>
      <c r="Y107" s="77"/>
      <c r="Z107" s="77"/>
      <c r="AA107" s="77"/>
    </row>
    <row r="108" spans="1:31" s="163" customFormat="1" ht="15.9" customHeight="1">
      <c r="H108" s="77"/>
      <c r="I108" s="77"/>
      <c r="J108" s="77"/>
      <c r="K108" s="77"/>
      <c r="L108" s="77"/>
      <c r="M108" s="77"/>
      <c r="N108" s="77"/>
      <c r="O108" s="77"/>
      <c r="P108" s="77"/>
      <c r="Q108" s="77"/>
      <c r="R108" s="77"/>
      <c r="S108" s="77"/>
      <c r="T108" s="77"/>
      <c r="U108" s="77"/>
      <c r="V108" s="77"/>
      <c r="W108" s="77"/>
      <c r="X108" s="77"/>
      <c r="Y108" s="77"/>
      <c r="Z108" s="77"/>
      <c r="AA108" s="77"/>
    </row>
    <row r="109" spans="1:31" s="163" customFormat="1" ht="15.9" customHeight="1">
      <c r="H109" s="77"/>
      <c r="I109" s="77"/>
      <c r="J109" s="77"/>
      <c r="K109" s="77"/>
      <c r="L109" s="77"/>
      <c r="M109" s="77"/>
      <c r="N109" s="77"/>
      <c r="O109" s="77"/>
      <c r="P109" s="77"/>
      <c r="Q109" s="77"/>
      <c r="R109" s="77"/>
      <c r="S109" s="77"/>
      <c r="T109" s="77"/>
      <c r="U109" s="77"/>
      <c r="V109" s="77"/>
      <c r="W109" s="77"/>
      <c r="X109" s="77"/>
      <c r="Y109" s="77"/>
      <c r="Z109" s="77"/>
      <c r="AA109" s="77"/>
      <c r="AD109" s="190"/>
    </row>
    <row r="110" spans="1:31" s="163" customFormat="1" ht="15.9" customHeight="1">
      <c r="D110" s="189"/>
      <c r="E110" s="189"/>
      <c r="F110" s="189"/>
      <c r="H110" s="77"/>
      <c r="I110" s="77"/>
      <c r="J110" s="77"/>
      <c r="K110" s="77"/>
      <c r="L110" s="77"/>
      <c r="M110" s="77"/>
      <c r="N110" s="77"/>
      <c r="O110" s="77"/>
      <c r="P110" s="77"/>
      <c r="Q110" s="77"/>
      <c r="R110" s="77"/>
      <c r="S110" s="77"/>
      <c r="T110" s="77"/>
      <c r="U110" s="77"/>
      <c r="V110" s="77"/>
      <c r="W110" s="77"/>
      <c r="X110" s="77"/>
      <c r="Y110" s="77"/>
      <c r="Z110" s="77"/>
      <c r="AA110" s="77"/>
      <c r="AD110" s="190"/>
    </row>
    <row r="111" spans="1:31" s="163" customFormat="1" ht="15.9" customHeight="1"/>
    <row r="112" spans="1:31" s="163" customFormat="1" ht="15.9" customHeight="1"/>
    <row r="113" spans="1:30" s="163" customFormat="1" ht="15.9" customHeight="1">
      <c r="AB113" s="77"/>
      <c r="AC113" s="77"/>
      <c r="AD113" s="77"/>
    </row>
    <row r="114" spans="1:30" s="163" customFormat="1" ht="15.9" customHeight="1">
      <c r="AB114" s="77"/>
      <c r="AC114" s="77"/>
      <c r="AD114" s="77"/>
    </row>
    <row r="115" spans="1:30" s="163" customFormat="1" ht="15.9" customHeight="1"/>
    <row r="116" spans="1:30" s="163" customFormat="1" ht="15.9" customHeight="1">
      <c r="C116" s="258"/>
      <c r="J116" s="77"/>
      <c r="K116" s="77"/>
      <c r="N116" s="77"/>
      <c r="O116" s="77"/>
      <c r="P116" s="77"/>
      <c r="Q116" s="77"/>
      <c r="R116" s="77"/>
      <c r="S116" s="77"/>
    </row>
    <row r="117" spans="1:30" s="163" customFormat="1" ht="15.9" customHeight="1">
      <c r="J117" s="77"/>
      <c r="K117" s="77"/>
      <c r="L117" s="77"/>
      <c r="M117" s="77"/>
      <c r="N117" s="77"/>
      <c r="O117" s="77"/>
      <c r="P117" s="77"/>
      <c r="Q117" s="77"/>
      <c r="R117" s="77"/>
      <c r="S117" s="77"/>
    </row>
    <row r="118" spans="1:30" s="163" customFormat="1" ht="15.9" customHeight="1">
      <c r="J118" s="77"/>
      <c r="K118" s="77"/>
      <c r="L118" s="77"/>
      <c r="M118" s="77"/>
      <c r="N118" s="77"/>
      <c r="O118" s="77"/>
      <c r="P118" s="77"/>
      <c r="Q118" s="77"/>
      <c r="R118" s="77"/>
      <c r="S118" s="77"/>
    </row>
    <row r="119" spans="1:30" s="163" customFormat="1" ht="15.9" customHeight="1">
      <c r="A119" s="77"/>
      <c r="T119" s="190"/>
    </row>
    <row r="120" spans="1:30" s="163" customFormat="1" ht="15.9" customHeight="1"/>
    <row r="121" spans="1:30" s="163" customFormat="1" ht="15.9" customHeight="1"/>
    <row r="122" spans="1:30" s="163" customFormat="1" ht="15.9" customHeight="1">
      <c r="H122" s="95"/>
      <c r="I122" s="95"/>
      <c r="J122" s="95"/>
      <c r="K122" s="95"/>
      <c r="L122" s="95"/>
      <c r="M122" s="95"/>
      <c r="N122" s="95"/>
      <c r="O122" s="95"/>
      <c r="P122" s="95"/>
      <c r="Q122" s="95"/>
      <c r="R122" s="95"/>
      <c r="S122" s="95"/>
      <c r="T122" s="95"/>
      <c r="U122" s="95"/>
      <c r="V122" s="95"/>
      <c r="W122" s="95"/>
      <c r="X122" s="95"/>
      <c r="Y122" s="95"/>
      <c r="Z122" s="95"/>
      <c r="AA122" s="95"/>
    </row>
    <row r="123" spans="1:30" s="163" customFormat="1" ht="15.9" customHeight="1">
      <c r="H123" s="95"/>
      <c r="I123" s="95"/>
      <c r="J123" s="95"/>
      <c r="K123" s="95"/>
      <c r="L123" s="95"/>
      <c r="M123" s="95"/>
      <c r="N123" s="95"/>
      <c r="O123" s="95"/>
      <c r="P123" s="95"/>
      <c r="Q123" s="95"/>
      <c r="R123" s="95"/>
      <c r="S123" s="95"/>
      <c r="T123" s="95"/>
      <c r="U123" s="95"/>
      <c r="V123" s="95"/>
      <c r="W123" s="95"/>
      <c r="X123" s="95"/>
      <c r="Y123" s="95"/>
      <c r="Z123" s="95"/>
      <c r="AA123" s="95"/>
    </row>
    <row r="124" spans="1:30" s="163" customFormat="1" ht="15.9" customHeight="1"/>
    <row r="125" spans="1:30" s="163" customFormat="1" ht="15.9" customHeight="1"/>
    <row r="126" spans="1:30" s="163" customFormat="1" ht="15.9" customHeight="1">
      <c r="A126" s="77"/>
      <c r="H126" s="77"/>
      <c r="I126" s="77"/>
      <c r="J126" s="77"/>
      <c r="K126" s="77"/>
      <c r="L126" s="77"/>
      <c r="M126" s="77"/>
      <c r="N126" s="77"/>
      <c r="O126" s="77"/>
      <c r="P126" s="77"/>
      <c r="Q126" s="77"/>
      <c r="R126" s="77"/>
      <c r="S126" s="77"/>
      <c r="T126" s="77"/>
      <c r="U126" s="77"/>
      <c r="V126" s="77"/>
      <c r="W126" s="77"/>
      <c r="X126" s="77"/>
      <c r="Y126" s="77"/>
      <c r="Z126" s="77"/>
      <c r="AA126" s="77"/>
    </row>
    <row r="127" spans="1:30" s="163" customFormat="1" ht="15.9" customHeight="1">
      <c r="H127" s="77"/>
      <c r="I127" s="77"/>
      <c r="J127" s="77"/>
      <c r="K127" s="77"/>
      <c r="L127" s="77"/>
      <c r="M127" s="77"/>
      <c r="N127" s="77"/>
      <c r="O127" s="77"/>
      <c r="P127" s="77"/>
      <c r="Q127" s="77"/>
      <c r="R127" s="77"/>
      <c r="S127" s="77"/>
      <c r="T127" s="77"/>
      <c r="U127" s="77"/>
      <c r="V127" s="77"/>
      <c r="W127" s="77"/>
      <c r="X127" s="77"/>
      <c r="Y127" s="77"/>
      <c r="Z127" s="77"/>
      <c r="AA127" s="77"/>
    </row>
    <row r="128" spans="1:30" s="163" customFormat="1" ht="15.9" customHeight="1">
      <c r="H128" s="77"/>
      <c r="I128" s="77"/>
      <c r="J128" s="77"/>
      <c r="K128" s="77"/>
      <c r="L128" s="77"/>
      <c r="M128" s="77"/>
      <c r="N128" s="77"/>
      <c r="O128" s="77"/>
      <c r="P128" s="77"/>
      <c r="Q128" s="77"/>
      <c r="R128" s="77"/>
      <c r="S128" s="77"/>
      <c r="T128" s="77"/>
      <c r="U128" s="77"/>
      <c r="V128" s="77"/>
      <c r="W128" s="77"/>
      <c r="X128" s="77"/>
      <c r="Y128" s="77"/>
      <c r="Z128" s="77"/>
      <c r="AA128" s="77"/>
    </row>
    <row r="129" spans="1:30" s="163" customFormat="1" ht="15.9" customHeight="1">
      <c r="H129" s="77"/>
      <c r="I129" s="77"/>
      <c r="J129" s="77"/>
      <c r="K129" s="77"/>
      <c r="L129" s="77"/>
      <c r="M129" s="77"/>
      <c r="N129" s="77"/>
      <c r="O129" s="77"/>
      <c r="P129" s="77"/>
      <c r="Q129" s="77"/>
      <c r="R129" s="77"/>
      <c r="S129" s="77"/>
      <c r="T129" s="77"/>
      <c r="U129" s="77"/>
      <c r="V129" s="77"/>
      <c r="W129" s="77"/>
      <c r="X129" s="77"/>
      <c r="Y129" s="77"/>
      <c r="Z129" s="77"/>
      <c r="AA129" s="77"/>
      <c r="AD129" s="190"/>
    </row>
    <row r="130" spans="1:30" s="163" customFormat="1" ht="15.9" customHeight="1"/>
    <row r="131" spans="1:30" s="163" customFormat="1" ht="15.9" customHeight="1"/>
    <row r="132" spans="1:30" s="163" customFormat="1" ht="15.9" customHeight="1"/>
    <row r="133" spans="1:30" s="163" customFormat="1" ht="15.9" customHeight="1">
      <c r="A133" s="77"/>
      <c r="H133" s="77"/>
      <c r="I133" s="77"/>
      <c r="J133" s="77"/>
      <c r="K133" s="77"/>
      <c r="L133" s="77"/>
      <c r="M133" s="77"/>
      <c r="N133" s="77"/>
      <c r="O133" s="77"/>
      <c r="P133" s="77"/>
      <c r="Q133" s="77"/>
      <c r="R133" s="77"/>
      <c r="S133" s="77"/>
      <c r="T133" s="77"/>
      <c r="U133" s="77"/>
      <c r="V133" s="77"/>
      <c r="W133" s="77"/>
      <c r="X133" s="77"/>
      <c r="Y133" s="77"/>
      <c r="Z133" s="77"/>
      <c r="AA133" s="77"/>
    </row>
    <row r="134" spans="1:30" s="163" customFormat="1" ht="15.9" customHeight="1">
      <c r="H134" s="77"/>
      <c r="I134" s="77"/>
      <c r="J134" s="77"/>
      <c r="K134" s="77"/>
      <c r="L134" s="77"/>
      <c r="M134" s="77"/>
      <c r="N134" s="77"/>
      <c r="O134" s="77"/>
      <c r="P134" s="77"/>
      <c r="Q134" s="77"/>
      <c r="R134" s="77"/>
      <c r="S134" s="77"/>
      <c r="T134" s="77"/>
      <c r="U134" s="77"/>
      <c r="V134" s="77"/>
      <c r="W134" s="77"/>
      <c r="X134" s="77"/>
      <c r="Y134" s="77"/>
      <c r="Z134" s="77"/>
      <c r="AA134" s="77"/>
    </row>
    <row r="135" spans="1:30" s="163" customFormat="1" ht="15.9" customHeight="1">
      <c r="H135" s="77"/>
      <c r="I135" s="77"/>
      <c r="J135" s="77"/>
      <c r="K135" s="77"/>
      <c r="L135" s="77"/>
      <c r="M135" s="77"/>
      <c r="N135" s="77"/>
      <c r="O135" s="77"/>
      <c r="P135" s="77"/>
      <c r="Q135" s="77"/>
      <c r="R135" s="77"/>
      <c r="S135" s="77"/>
      <c r="T135" s="77"/>
      <c r="U135" s="77"/>
      <c r="V135" s="77"/>
      <c r="W135" s="77"/>
      <c r="X135" s="77"/>
      <c r="Y135" s="77"/>
      <c r="Z135" s="77"/>
      <c r="AA135" s="77"/>
    </row>
    <row r="136" spans="1:30" s="163" customFormat="1" ht="15.9" customHeight="1">
      <c r="H136" s="77"/>
      <c r="I136" s="77"/>
      <c r="J136" s="77"/>
      <c r="K136" s="77"/>
      <c r="L136" s="77"/>
      <c r="M136" s="77"/>
      <c r="N136" s="77"/>
      <c r="O136" s="77"/>
      <c r="P136" s="77"/>
      <c r="Q136" s="77"/>
      <c r="R136" s="77"/>
      <c r="S136" s="77"/>
      <c r="T136" s="77"/>
      <c r="U136" s="77"/>
      <c r="V136" s="77"/>
      <c r="W136" s="77"/>
      <c r="X136" s="77"/>
      <c r="Y136" s="77"/>
      <c r="Z136" s="77"/>
      <c r="AA136" s="77"/>
      <c r="AD136" s="190"/>
    </row>
    <row r="137" spans="1:30" s="163" customFormat="1" ht="15.9" customHeight="1"/>
    <row r="138" spans="1:30" s="163" customFormat="1" ht="15.9" customHeight="1"/>
    <row r="139" spans="1:30" s="163" customFormat="1" ht="15.9" customHeight="1"/>
    <row r="140" spans="1:30" s="163" customFormat="1" ht="15.9" customHeight="1">
      <c r="A140" s="77"/>
      <c r="H140" s="77"/>
      <c r="I140" s="77"/>
      <c r="J140" s="77"/>
      <c r="K140" s="77"/>
      <c r="L140" s="77"/>
      <c r="M140" s="77"/>
      <c r="N140" s="77"/>
      <c r="O140" s="77"/>
      <c r="P140" s="77"/>
      <c r="Q140" s="77"/>
      <c r="R140" s="77"/>
      <c r="S140" s="77"/>
      <c r="T140" s="77"/>
      <c r="U140" s="77"/>
      <c r="V140" s="77"/>
      <c r="W140" s="77"/>
      <c r="X140" s="77"/>
      <c r="Y140" s="77"/>
      <c r="Z140" s="77"/>
      <c r="AA140" s="77"/>
    </row>
    <row r="141" spans="1:30" s="163" customFormat="1" ht="15.9" customHeight="1">
      <c r="H141" s="77"/>
      <c r="I141" s="77"/>
      <c r="J141" s="77"/>
      <c r="K141" s="77"/>
      <c r="L141" s="77"/>
      <c r="M141" s="77"/>
      <c r="N141" s="77"/>
      <c r="O141" s="77"/>
      <c r="P141" s="77"/>
      <c r="Q141" s="77"/>
      <c r="R141" s="77"/>
      <c r="S141" s="77"/>
      <c r="T141" s="77"/>
      <c r="U141" s="77"/>
      <c r="V141" s="77"/>
      <c r="W141" s="77"/>
      <c r="X141" s="77"/>
      <c r="Y141" s="77"/>
      <c r="Z141" s="77"/>
      <c r="AA141" s="77"/>
    </row>
    <row r="142" spans="1:30" s="163" customFormat="1" ht="15.9" customHeight="1">
      <c r="H142" s="77"/>
      <c r="I142" s="77"/>
      <c r="J142" s="77"/>
      <c r="K142" s="77"/>
      <c r="L142" s="77"/>
      <c r="M142" s="77"/>
      <c r="N142" s="77"/>
      <c r="O142" s="77"/>
      <c r="P142" s="77"/>
      <c r="Q142" s="77"/>
      <c r="R142" s="77"/>
      <c r="S142" s="77"/>
      <c r="T142" s="77"/>
      <c r="U142" s="77"/>
      <c r="V142" s="77"/>
      <c r="W142" s="77"/>
      <c r="X142" s="77"/>
      <c r="Y142" s="77"/>
      <c r="Z142" s="77"/>
      <c r="AA142" s="77"/>
    </row>
    <row r="143" spans="1:30" s="163" customFormat="1" ht="15.9" customHeight="1">
      <c r="H143" s="77"/>
      <c r="I143" s="77"/>
      <c r="J143" s="77"/>
      <c r="K143" s="77"/>
      <c r="L143" s="77"/>
      <c r="M143" s="77"/>
      <c r="N143" s="77"/>
      <c r="O143" s="77"/>
      <c r="P143" s="77"/>
      <c r="Q143" s="77"/>
      <c r="R143" s="77"/>
      <c r="S143" s="77"/>
      <c r="T143" s="77"/>
      <c r="U143" s="77"/>
      <c r="V143" s="77"/>
      <c r="W143" s="77"/>
      <c r="X143" s="77"/>
      <c r="Y143" s="77"/>
      <c r="Z143" s="77"/>
      <c r="AA143" s="77"/>
      <c r="AD143" s="190"/>
    </row>
    <row r="144" spans="1:30" s="163" customFormat="1" ht="15.9" customHeight="1"/>
    <row r="145" spans="1:30" s="163" customFormat="1" ht="15.9" customHeight="1"/>
    <row r="146" spans="1:30" s="163" customFormat="1" ht="15.9" customHeight="1"/>
    <row r="147" spans="1:30" s="163" customFormat="1" ht="15.9" customHeight="1">
      <c r="A147" s="77"/>
      <c r="H147" s="77"/>
      <c r="I147" s="77"/>
      <c r="J147" s="77"/>
      <c r="K147" s="77"/>
      <c r="L147" s="77"/>
      <c r="M147" s="77"/>
      <c r="N147" s="77"/>
      <c r="O147" s="77"/>
      <c r="P147" s="77"/>
      <c r="Q147" s="77"/>
      <c r="R147" s="77"/>
      <c r="S147" s="77"/>
      <c r="T147" s="77"/>
      <c r="U147" s="77"/>
      <c r="V147" s="77"/>
      <c r="W147" s="77"/>
      <c r="X147" s="77"/>
      <c r="Y147" s="77"/>
      <c r="Z147" s="77"/>
      <c r="AA147" s="77"/>
    </row>
    <row r="148" spans="1:30" s="163" customFormat="1" ht="15.9" customHeight="1">
      <c r="H148" s="77"/>
      <c r="I148" s="77"/>
      <c r="J148" s="77"/>
      <c r="K148" s="77"/>
      <c r="L148" s="77"/>
      <c r="M148" s="77"/>
      <c r="N148" s="77"/>
      <c r="O148" s="77"/>
      <c r="P148" s="77"/>
      <c r="Q148" s="77"/>
      <c r="R148" s="77"/>
      <c r="S148" s="77"/>
      <c r="T148" s="77"/>
      <c r="U148" s="77"/>
      <c r="V148" s="77"/>
      <c r="W148" s="77"/>
      <c r="X148" s="77"/>
      <c r="Y148" s="77"/>
      <c r="Z148" s="77"/>
      <c r="AA148" s="77"/>
    </row>
    <row r="149" spans="1:30" s="163" customFormat="1" ht="15.9" customHeight="1">
      <c r="H149" s="77"/>
      <c r="I149" s="77"/>
      <c r="J149" s="77"/>
      <c r="K149" s="77"/>
      <c r="L149" s="77"/>
      <c r="M149" s="77"/>
      <c r="N149" s="77"/>
      <c r="O149" s="77"/>
      <c r="P149" s="77"/>
      <c r="Q149" s="77"/>
      <c r="R149" s="77"/>
      <c r="S149" s="77"/>
      <c r="T149" s="77"/>
      <c r="U149" s="77"/>
      <c r="V149" s="77"/>
      <c r="W149" s="77"/>
      <c r="X149" s="77"/>
      <c r="Y149" s="77"/>
      <c r="Z149" s="77"/>
      <c r="AA149" s="77"/>
    </row>
    <row r="150" spans="1:30" s="163" customFormat="1" ht="15.9" customHeight="1">
      <c r="H150" s="77"/>
      <c r="I150" s="77"/>
      <c r="J150" s="77"/>
      <c r="K150" s="77"/>
      <c r="L150" s="77"/>
      <c r="M150" s="77"/>
      <c r="N150" s="77"/>
      <c r="O150" s="77"/>
      <c r="P150" s="77"/>
      <c r="Q150" s="77"/>
      <c r="R150" s="77"/>
      <c r="S150" s="77"/>
      <c r="T150" s="77"/>
      <c r="U150" s="77"/>
      <c r="V150" s="77"/>
      <c r="W150" s="77"/>
      <c r="X150" s="77"/>
      <c r="Y150" s="77"/>
      <c r="Z150" s="77"/>
      <c r="AA150" s="77"/>
      <c r="AD150" s="190"/>
    </row>
    <row r="151" spans="1:30" s="163" customFormat="1" ht="15.9" customHeight="1"/>
    <row r="152" spans="1:30" s="163" customFormat="1" ht="15.9" customHeight="1"/>
    <row r="153" spans="1:30" s="163" customFormat="1" ht="15.9" customHeight="1"/>
    <row r="154" spans="1:30" s="163" customFormat="1" ht="15.9" customHeight="1">
      <c r="A154" s="77"/>
      <c r="H154" s="77"/>
      <c r="I154" s="77"/>
      <c r="J154" s="77"/>
      <c r="K154" s="77"/>
      <c r="L154" s="77"/>
      <c r="M154" s="77"/>
      <c r="N154" s="77"/>
      <c r="O154" s="77"/>
      <c r="P154" s="77"/>
      <c r="Q154" s="77"/>
      <c r="R154" s="77"/>
      <c r="S154" s="77"/>
      <c r="T154" s="77"/>
      <c r="U154" s="77"/>
      <c r="V154" s="77"/>
      <c r="W154" s="77"/>
      <c r="X154" s="77"/>
      <c r="Y154" s="77"/>
      <c r="Z154" s="77"/>
      <c r="AA154" s="77"/>
    </row>
    <row r="155" spans="1:30" s="163" customFormat="1" ht="15.9" customHeight="1">
      <c r="H155" s="77"/>
      <c r="I155" s="77"/>
      <c r="J155" s="77"/>
      <c r="K155" s="77"/>
      <c r="L155" s="77"/>
      <c r="M155" s="77"/>
      <c r="N155" s="77"/>
      <c r="O155" s="77"/>
      <c r="P155" s="77"/>
      <c r="Q155" s="77"/>
      <c r="R155" s="77"/>
      <c r="S155" s="77"/>
      <c r="T155" s="77"/>
      <c r="U155" s="77"/>
      <c r="V155" s="77"/>
      <c r="W155" s="77"/>
      <c r="X155" s="77"/>
      <c r="Y155" s="77"/>
      <c r="Z155" s="77"/>
      <c r="AA155" s="77"/>
    </row>
    <row r="156" spans="1:30" s="163" customFormat="1" ht="15.9" customHeight="1">
      <c r="H156" s="77"/>
      <c r="I156" s="77"/>
      <c r="J156" s="77"/>
      <c r="K156" s="77"/>
      <c r="L156" s="77"/>
      <c r="M156" s="77"/>
      <c r="N156" s="77"/>
      <c r="O156" s="77"/>
      <c r="P156" s="77"/>
      <c r="Q156" s="77"/>
      <c r="R156" s="77"/>
      <c r="S156" s="77"/>
      <c r="T156" s="77"/>
      <c r="U156" s="77"/>
      <c r="V156" s="77"/>
      <c r="W156" s="77"/>
      <c r="X156" s="77"/>
      <c r="Y156" s="77"/>
      <c r="Z156" s="77"/>
      <c r="AA156" s="77"/>
    </row>
    <row r="157" spans="1:30" s="163" customFormat="1" ht="15.9" customHeight="1">
      <c r="H157" s="77"/>
      <c r="I157" s="77"/>
      <c r="J157" s="77"/>
      <c r="K157" s="77"/>
      <c r="L157" s="77"/>
      <c r="M157" s="77"/>
      <c r="N157" s="77"/>
      <c r="O157" s="77"/>
      <c r="P157" s="77"/>
      <c r="Q157" s="77"/>
      <c r="R157" s="77"/>
      <c r="S157" s="77"/>
      <c r="T157" s="77"/>
      <c r="U157" s="77"/>
      <c r="V157" s="77"/>
      <c r="W157" s="77"/>
      <c r="X157" s="77"/>
      <c r="Y157" s="77"/>
      <c r="Z157" s="77"/>
      <c r="AA157" s="77"/>
      <c r="AD157" s="190"/>
    </row>
    <row r="158" spans="1:30" s="163" customFormat="1" ht="15.9" customHeight="1"/>
    <row r="159" spans="1:30" s="163" customFormat="1" ht="15.9" customHeight="1"/>
    <row r="160" spans="1:30" s="163" customFormat="1" ht="15.9" customHeight="1"/>
    <row r="161" spans="1:31" s="163" customFormat="1" ht="15.9" customHeight="1"/>
    <row r="162" spans="1:31" s="163" customFormat="1" ht="15.9" customHeight="1"/>
    <row r="164" spans="1:31" ht="15.9" customHeight="1">
      <c r="A164" s="163"/>
      <c r="B164" s="163"/>
      <c r="C164" s="163"/>
      <c r="D164" s="163"/>
      <c r="E164" s="163"/>
      <c r="F164" s="163"/>
      <c r="G164" s="163"/>
      <c r="H164" s="163"/>
      <c r="I164" s="163"/>
      <c r="J164" s="163"/>
      <c r="K164" s="163"/>
      <c r="L164" s="163"/>
      <c r="M164" s="163"/>
      <c r="N164" s="163"/>
      <c r="O164" s="163"/>
      <c r="P164" s="163"/>
      <c r="Q164" s="163"/>
      <c r="R164" s="163"/>
      <c r="S164" s="163"/>
      <c r="T164" s="163"/>
      <c r="U164" s="163"/>
      <c r="V164" s="163"/>
      <c r="W164" s="163"/>
      <c r="X164" s="163"/>
      <c r="Y164" s="163"/>
      <c r="Z164" s="163"/>
      <c r="AA164" s="163"/>
      <c r="AB164" s="163"/>
      <c r="AC164" s="163"/>
      <c r="AD164" s="163"/>
      <c r="AE164" s="163"/>
    </row>
  </sheetData>
  <protectedRanges>
    <protectedRange sqref="I74:AB75 K76:L76 N76:O76 Q76:R76 I77:J78 P77 I79:P79 T79 X79 I80:AB81" name="範囲9"/>
    <protectedRange sqref="I13:J13 T13:U13 W13:X13 Z13:AA13 I14:AB15 K16:L16 N16:O16 Q16:R16 I17:P17 T17 X17 I18:AB19" name="範囲1"/>
    <protectedRange sqref="I23:J23 T23:U23 W23:X23 Z23:AA23 I24:AB25 K26:L26 N26:O26 Q26:R26 I27:P27 T27 X27 I28:AB29" name="範囲2"/>
    <protectedRange sqref="I33:J33 T33:U33 W33:X33 Z33:AA33 I34:AB35 K36:L36 N36:O36 Q36:R36 I37:O37 T37 X37 I38:AB39" name="範囲3"/>
    <protectedRange sqref="I43:J43 T43:U43 W43:X43 Z43:AA43 I44:AB45 K46:L46 N46:O46 Q46:R46 I47:P47 T47 X47 I48:AB49" name="範囲4"/>
    <protectedRange sqref="I63:AB64 K65:L65 N65:O65 Q65:R65 I66:J67 P66 I68:P68 T68 X68 I69:AB70" name="範囲5"/>
    <protectedRange sqref="I85:AB86 K87:L87 N87:O87 Q87:R87 I88:J89 P88 I90:P90 T90 X90 I91:AB92" name="範囲6"/>
    <protectedRange sqref="I85:AB86 K87:L87 N87:O87 Q87:R87 I88:J89 P88 I90:P90 T90 X90 I91:AB92" name="範囲7"/>
    <protectedRange sqref="I96:AB97 K98:L98 N98:O98 Q98:R98 I99:J100 P99 I101:P101 T101 X101 I102:AB103" name="範囲8"/>
    <protectedRange sqref="R13" name="範囲1_2"/>
    <protectedRange sqref="I16" name="範囲1_4"/>
    <protectedRange sqref="R23" name="範囲1_5"/>
    <protectedRange sqref="I26" name="範囲1_6"/>
    <protectedRange sqref="R33" name="範囲1_7"/>
    <protectedRange sqref="I36" name="範囲1_8"/>
    <protectedRange sqref="R43" name="範囲1_9"/>
    <protectedRange sqref="I46" name="範囲1_10"/>
    <protectedRange sqref="I65" name="範囲1_11"/>
    <protectedRange sqref="I76" name="範囲1_12"/>
    <protectedRange sqref="I87" name="範囲1_13"/>
    <protectedRange sqref="I98" name="範囲1_14"/>
  </protectedRanges>
  <mergeCells count="154">
    <mergeCell ref="T101:U101"/>
    <mergeCell ref="V101:W101"/>
    <mergeCell ref="X101:Y101"/>
    <mergeCell ref="Z101:AA101"/>
    <mergeCell ref="D102:G103"/>
    <mergeCell ref="AC102:AE102"/>
    <mergeCell ref="M99:O100"/>
    <mergeCell ref="P99:Q100"/>
    <mergeCell ref="D100:G100"/>
    <mergeCell ref="I100:J100"/>
    <mergeCell ref="K100:L100"/>
    <mergeCell ref="D101:G101"/>
    <mergeCell ref="O101:P101"/>
    <mergeCell ref="Q101:S101"/>
    <mergeCell ref="D96:G96"/>
    <mergeCell ref="D97:G97"/>
    <mergeCell ref="D98:G98"/>
    <mergeCell ref="D99:G99"/>
    <mergeCell ref="I99:J99"/>
    <mergeCell ref="K99:L99"/>
    <mergeCell ref="T90:U90"/>
    <mergeCell ref="V90:W90"/>
    <mergeCell ref="X90:Y90"/>
    <mergeCell ref="Z90:AA90"/>
    <mergeCell ref="D91:G92"/>
    <mergeCell ref="AC91:AE91"/>
    <mergeCell ref="M88:O89"/>
    <mergeCell ref="P88:Q89"/>
    <mergeCell ref="D89:G89"/>
    <mergeCell ref="I89:J89"/>
    <mergeCell ref="K89:L89"/>
    <mergeCell ref="D90:G90"/>
    <mergeCell ref="O90:P90"/>
    <mergeCell ref="Q90:S90"/>
    <mergeCell ref="D85:G85"/>
    <mergeCell ref="D86:G86"/>
    <mergeCell ref="D87:G87"/>
    <mergeCell ref="D88:G88"/>
    <mergeCell ref="I88:J88"/>
    <mergeCell ref="K88:L88"/>
    <mergeCell ref="T79:U79"/>
    <mergeCell ref="V79:W79"/>
    <mergeCell ref="X79:Y79"/>
    <mergeCell ref="Z79:AA79"/>
    <mergeCell ref="D80:G81"/>
    <mergeCell ref="AC80:AE80"/>
    <mergeCell ref="M77:O78"/>
    <mergeCell ref="P77:Q78"/>
    <mergeCell ref="D78:G78"/>
    <mergeCell ref="I78:J78"/>
    <mergeCell ref="K78:L78"/>
    <mergeCell ref="D79:G79"/>
    <mergeCell ref="O79:P79"/>
    <mergeCell ref="Q79:S79"/>
    <mergeCell ref="D74:G74"/>
    <mergeCell ref="D75:G75"/>
    <mergeCell ref="D76:G76"/>
    <mergeCell ref="D77:G77"/>
    <mergeCell ref="I77:J77"/>
    <mergeCell ref="K77:L77"/>
    <mergeCell ref="T68:U68"/>
    <mergeCell ref="V68:W68"/>
    <mergeCell ref="X68:Y68"/>
    <mergeCell ref="Z68:AA68"/>
    <mergeCell ref="D69:G70"/>
    <mergeCell ref="AC69:AE69"/>
    <mergeCell ref="D67:G67"/>
    <mergeCell ref="I67:J67"/>
    <mergeCell ref="K67:L67"/>
    <mergeCell ref="D68:G68"/>
    <mergeCell ref="O68:P68"/>
    <mergeCell ref="Q68:S68"/>
    <mergeCell ref="D59:G59"/>
    <mergeCell ref="K59:R59"/>
    <mergeCell ref="D63:G63"/>
    <mergeCell ref="D64:G64"/>
    <mergeCell ref="D65:G65"/>
    <mergeCell ref="D66:G66"/>
    <mergeCell ref="I66:J66"/>
    <mergeCell ref="K66:L66"/>
    <mergeCell ref="M66:O67"/>
    <mergeCell ref="P66:Q67"/>
    <mergeCell ref="Z47:AA47"/>
    <mergeCell ref="C48:C49"/>
    <mergeCell ref="D48:G49"/>
    <mergeCell ref="H48:H49"/>
    <mergeCell ref="A53:AE53"/>
    <mergeCell ref="C57:AD57"/>
    <mergeCell ref="D44:G44"/>
    <mergeCell ref="D45:G45"/>
    <mergeCell ref="AC45:AE45"/>
    <mergeCell ref="D46:G46"/>
    <mergeCell ref="C47:H47"/>
    <mergeCell ref="O47:P47"/>
    <mergeCell ref="Q47:S47"/>
    <mergeCell ref="T47:U47"/>
    <mergeCell ref="V47:W47"/>
    <mergeCell ref="X47:Y47"/>
    <mergeCell ref="Z37:AA37"/>
    <mergeCell ref="C38:C39"/>
    <mergeCell ref="D38:G39"/>
    <mergeCell ref="H38:H39"/>
    <mergeCell ref="D43:G43"/>
    <mergeCell ref="N43:Q43"/>
    <mergeCell ref="D34:G34"/>
    <mergeCell ref="D35:G35"/>
    <mergeCell ref="AC35:AE35"/>
    <mergeCell ref="D36:G36"/>
    <mergeCell ref="C37:H37"/>
    <mergeCell ref="O37:P37"/>
    <mergeCell ref="Q37:S37"/>
    <mergeCell ref="T37:U37"/>
    <mergeCell ref="V37:W37"/>
    <mergeCell ref="X37:Y37"/>
    <mergeCell ref="Z27:AA27"/>
    <mergeCell ref="C28:C29"/>
    <mergeCell ref="D28:G29"/>
    <mergeCell ref="H28:H29"/>
    <mergeCell ref="D33:G33"/>
    <mergeCell ref="N33:Q33"/>
    <mergeCell ref="D24:G24"/>
    <mergeCell ref="D25:G25"/>
    <mergeCell ref="AC25:AE25"/>
    <mergeCell ref="D26:G26"/>
    <mergeCell ref="C27:H27"/>
    <mergeCell ref="O27:P27"/>
    <mergeCell ref="Q27:S27"/>
    <mergeCell ref="T27:U27"/>
    <mergeCell ref="V27:W27"/>
    <mergeCell ref="X27:Y27"/>
    <mergeCell ref="Z17:AA17"/>
    <mergeCell ref="C18:C19"/>
    <mergeCell ref="D18:G19"/>
    <mergeCell ref="H18:H19"/>
    <mergeCell ref="D23:G23"/>
    <mergeCell ref="N23:Q23"/>
    <mergeCell ref="C17:H17"/>
    <mergeCell ref="O17:P17"/>
    <mergeCell ref="Q17:S17"/>
    <mergeCell ref="T17:U17"/>
    <mergeCell ref="V17:W17"/>
    <mergeCell ref="X17:Y17"/>
    <mergeCell ref="D13:G13"/>
    <mergeCell ref="N13:Q13"/>
    <mergeCell ref="D14:G14"/>
    <mergeCell ref="D15:G15"/>
    <mergeCell ref="AC15:AE15"/>
    <mergeCell ref="D16:G16"/>
    <mergeCell ref="A1:AE1"/>
    <mergeCell ref="AB2:AD2"/>
    <mergeCell ref="A4:AE4"/>
    <mergeCell ref="G6:Y6"/>
    <mergeCell ref="D8:G8"/>
    <mergeCell ref="K8:R8"/>
  </mergeCells>
  <phoneticPr fontId="3"/>
  <dataValidations count="2">
    <dataValidation type="list" allowBlank="1" showInputMessage="1" showErrorMessage="1" sqref="R13 I16 R23 I26 R33 I36 R43 I46 I65 I76 I87 I98" xr:uid="{00000000-0002-0000-0C00-000000000000}">
      <formula1>"S,H,R,　,"</formula1>
    </dataValidation>
    <dataValidation imeMode="fullKatakana" allowBlank="1" showInputMessage="1" showErrorMessage="1" sqref="I14:AB14 I24:AB24 I34:AB34 I44:AB44 I63:AB63 I74:AB74 I85:AB85 I96:AB96" xr:uid="{00000000-0002-0000-0C00-000001000000}"/>
  </dataValidations>
  <pageMargins left="0.59055118110236227" right="0" top="0.59055118110236227" bottom="0.39370078740157483" header="0.51181102362204722" footer="0.51181102362204722"/>
  <pageSetup paperSize="9" orientation="portrait" blackAndWhite="1" verticalDpi="300" r:id="rId1"/>
  <headerFooter alignWithMargins="0"/>
  <rowBreaks count="1" manualBreakCount="1">
    <brk id="52" max="30"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C5717-61F8-4D4D-BDB6-6EF1B2E7AD97}">
  <sheetPr>
    <tabColor rgb="FFCCFFFF"/>
    <pageSetUpPr fitToPage="1"/>
  </sheetPr>
  <dimension ref="A1:X34"/>
  <sheetViews>
    <sheetView showGridLines="0" view="pageBreakPreview" zoomScaleNormal="100" zoomScaleSheetLayoutView="100" workbookViewId="0">
      <selection sqref="A1:X1"/>
    </sheetView>
  </sheetViews>
  <sheetFormatPr defaultColWidth="9" defaultRowHeight="20.100000000000001" customHeight="1"/>
  <cols>
    <col min="1" max="1" width="2.77734375" style="231" customWidth="1"/>
    <col min="2" max="2" width="1.6640625" style="231" customWidth="1"/>
    <col min="3" max="3" width="8.6640625" style="231" customWidth="1"/>
    <col min="4" max="4" width="1.6640625" style="231" customWidth="1"/>
    <col min="5" max="11" width="3.6640625" style="231" customWidth="1"/>
    <col min="12" max="12" width="3.77734375" style="231" customWidth="1"/>
    <col min="13" max="13" width="9.77734375" style="231" customWidth="1"/>
    <col min="14" max="14" width="1.6640625" style="231" customWidth="1"/>
    <col min="15" max="15" width="8.6640625" style="231" customWidth="1"/>
    <col min="16" max="16" width="1.6640625" style="231" customWidth="1"/>
    <col min="17" max="23" width="3.33203125" style="231" customWidth="1"/>
    <col min="24" max="24" width="2.77734375" style="231" customWidth="1"/>
    <col min="25" max="16384" width="9" style="231"/>
  </cols>
  <sheetData>
    <row r="1" spans="1:24" ht="20.100000000000001" customHeight="1">
      <c r="A1" s="858" t="s">
        <v>131</v>
      </c>
      <c r="B1" s="858"/>
      <c r="C1" s="858"/>
      <c r="D1" s="858"/>
      <c r="E1" s="858"/>
      <c r="F1" s="858"/>
      <c r="G1" s="858"/>
      <c r="H1" s="858"/>
      <c r="I1" s="858"/>
      <c r="J1" s="858"/>
      <c r="K1" s="858"/>
      <c r="L1" s="858"/>
      <c r="M1" s="858"/>
      <c r="N1" s="858"/>
      <c r="O1" s="858"/>
      <c r="P1" s="858"/>
      <c r="Q1" s="858"/>
      <c r="R1" s="858"/>
      <c r="S1" s="858"/>
      <c r="T1" s="858"/>
      <c r="U1" s="858"/>
      <c r="V1" s="858"/>
      <c r="W1" s="858"/>
      <c r="X1" s="858"/>
    </row>
    <row r="2" spans="1:24" ht="24.9" customHeight="1">
      <c r="B2" s="753" t="s">
        <v>587</v>
      </c>
      <c r="C2" s="753"/>
      <c r="D2" s="753"/>
      <c r="E2" s="753"/>
      <c r="F2" s="753"/>
      <c r="G2" s="753"/>
      <c r="H2" s="753"/>
      <c r="I2" s="753"/>
      <c r="J2" s="753"/>
      <c r="K2" s="753"/>
      <c r="L2" s="753"/>
      <c r="M2" s="753"/>
      <c r="N2" s="753"/>
      <c r="O2" s="753"/>
      <c r="P2" s="753"/>
      <c r="Q2" s="753"/>
      <c r="R2" s="753"/>
      <c r="S2" s="753"/>
      <c r="T2" s="753"/>
      <c r="U2" s="753"/>
      <c r="V2" s="753"/>
      <c r="W2" s="753"/>
    </row>
    <row r="3" spans="1:24" ht="24.9" customHeight="1">
      <c r="B3" s="956" t="s">
        <v>408</v>
      </c>
      <c r="C3" s="956"/>
      <c r="D3" s="956"/>
      <c r="E3" s="956"/>
      <c r="F3" s="956"/>
      <c r="G3" s="956"/>
      <c r="H3" s="956"/>
      <c r="I3" s="956"/>
      <c r="J3" s="956"/>
      <c r="K3" s="956"/>
      <c r="L3" s="956"/>
      <c r="M3" s="956"/>
      <c r="N3" s="956"/>
      <c r="O3" s="956"/>
      <c r="P3" s="956"/>
      <c r="Q3" s="956"/>
      <c r="R3" s="956"/>
      <c r="S3" s="956"/>
      <c r="T3" s="956"/>
      <c r="U3" s="956"/>
      <c r="V3" s="956"/>
      <c r="W3" s="956"/>
    </row>
    <row r="4" spans="1:24" ht="15" customHeight="1">
      <c r="B4" s="945"/>
      <c r="C4" s="957" t="s">
        <v>409</v>
      </c>
      <c r="D4" s="950"/>
      <c r="E4" s="959"/>
      <c r="F4" s="960"/>
      <c r="G4" s="960"/>
      <c r="H4" s="960"/>
      <c r="I4" s="960"/>
      <c r="J4" s="960"/>
      <c r="K4" s="960"/>
      <c r="L4" s="960"/>
      <c r="M4" s="960"/>
      <c r="N4" s="960"/>
      <c r="O4" s="960"/>
      <c r="P4" s="960"/>
      <c r="Q4" s="960"/>
      <c r="R4" s="960"/>
      <c r="S4" s="960"/>
      <c r="T4" s="960"/>
      <c r="U4" s="960"/>
      <c r="V4" s="960"/>
      <c r="W4" s="961"/>
    </row>
    <row r="5" spans="1:24" ht="25.05" customHeight="1">
      <c r="B5" s="947"/>
      <c r="C5" s="958"/>
      <c r="D5" s="952"/>
      <c r="E5" s="936"/>
      <c r="F5" s="937"/>
      <c r="G5" s="937"/>
      <c r="H5" s="937"/>
      <c r="I5" s="937"/>
      <c r="J5" s="937"/>
      <c r="K5" s="937"/>
      <c r="L5" s="937"/>
      <c r="M5" s="937"/>
      <c r="N5" s="937"/>
      <c r="O5" s="937"/>
      <c r="P5" s="937"/>
      <c r="Q5" s="937"/>
      <c r="R5" s="937"/>
      <c r="S5" s="937"/>
      <c r="T5" s="937"/>
      <c r="U5" s="937"/>
      <c r="V5" s="937"/>
      <c r="W5" s="938"/>
    </row>
    <row r="6" spans="1:24" ht="40.5" customHeight="1">
      <c r="B6" s="287"/>
      <c r="C6" s="288" t="s">
        <v>410</v>
      </c>
      <c r="D6" s="289"/>
      <c r="E6" s="930"/>
      <c r="F6" s="931"/>
      <c r="G6" s="931"/>
      <c r="H6" s="931"/>
      <c r="I6" s="931"/>
      <c r="J6" s="931"/>
      <c r="K6" s="931"/>
      <c r="L6" s="931"/>
      <c r="M6" s="932"/>
      <c r="N6" s="287"/>
      <c r="O6" s="288" t="s">
        <v>198</v>
      </c>
      <c r="P6" s="289"/>
      <c r="Q6" s="487" t="s">
        <v>149</v>
      </c>
      <c r="R6" s="933"/>
      <c r="S6" s="933"/>
      <c r="T6" s="290" t="s">
        <v>156</v>
      </c>
      <c r="U6" s="934"/>
      <c r="V6" s="934"/>
      <c r="W6" s="935"/>
    </row>
    <row r="7" spans="1:24" ht="30" customHeight="1">
      <c r="B7" s="945"/>
      <c r="C7" s="948" t="s">
        <v>411</v>
      </c>
      <c r="D7" s="950"/>
      <c r="E7" s="897" t="s">
        <v>412</v>
      </c>
      <c r="F7" s="899"/>
      <c r="G7" s="899"/>
      <c r="H7" s="899"/>
      <c r="I7" s="899"/>
      <c r="J7" s="899"/>
      <c r="K7" s="899"/>
      <c r="L7" s="898"/>
      <c r="M7" s="897" t="s">
        <v>413</v>
      </c>
      <c r="N7" s="899"/>
      <c r="O7" s="899"/>
      <c r="P7" s="899"/>
      <c r="Q7" s="899"/>
      <c r="R7" s="899"/>
      <c r="S7" s="899"/>
      <c r="T7" s="899"/>
      <c r="U7" s="899"/>
      <c r="V7" s="899"/>
      <c r="W7" s="898"/>
    </row>
    <row r="8" spans="1:24" ht="25.05" customHeight="1">
      <c r="B8" s="946"/>
      <c r="C8" s="894"/>
      <c r="D8" s="951"/>
      <c r="E8" s="266" t="s">
        <v>414</v>
      </c>
      <c r="F8" s="86"/>
      <c r="G8" s="154"/>
      <c r="H8" s="293" t="s">
        <v>306</v>
      </c>
      <c r="I8" s="154"/>
      <c r="J8" s="293" t="s">
        <v>307</v>
      </c>
      <c r="K8" s="154"/>
      <c r="L8" s="293" t="s">
        <v>203</v>
      </c>
      <c r="M8" s="939"/>
      <c r="N8" s="940"/>
      <c r="O8" s="940"/>
      <c r="P8" s="940"/>
      <c r="Q8" s="940"/>
      <c r="R8" s="940"/>
      <c r="S8" s="940"/>
      <c r="T8" s="940"/>
      <c r="U8" s="940"/>
      <c r="V8" s="940"/>
      <c r="W8" s="941"/>
    </row>
    <row r="9" spans="1:24" ht="25.05" customHeight="1">
      <c r="B9" s="946"/>
      <c r="C9" s="894"/>
      <c r="D9" s="951"/>
      <c r="E9" s="282" t="s">
        <v>415</v>
      </c>
      <c r="F9" s="86"/>
      <c r="G9" s="154"/>
      <c r="H9" s="293" t="s">
        <v>306</v>
      </c>
      <c r="I9" s="154"/>
      <c r="J9" s="293" t="s">
        <v>307</v>
      </c>
      <c r="K9" s="154"/>
      <c r="L9" s="293" t="s">
        <v>203</v>
      </c>
      <c r="M9" s="942"/>
      <c r="N9" s="943"/>
      <c r="O9" s="943"/>
      <c r="P9" s="943"/>
      <c r="Q9" s="943"/>
      <c r="R9" s="943"/>
      <c r="S9" s="943"/>
      <c r="T9" s="943"/>
      <c r="U9" s="943"/>
      <c r="V9" s="943"/>
      <c r="W9" s="944"/>
    </row>
    <row r="10" spans="1:24" ht="25.05" customHeight="1">
      <c r="B10" s="946"/>
      <c r="C10" s="894"/>
      <c r="D10" s="951"/>
      <c r="E10" s="266" t="s">
        <v>414</v>
      </c>
      <c r="F10" s="297"/>
      <c r="G10" s="298"/>
      <c r="H10" s="299" t="s">
        <v>306</v>
      </c>
      <c r="I10" s="298"/>
      <c r="J10" s="299" t="s">
        <v>307</v>
      </c>
      <c r="K10" s="298"/>
      <c r="L10" s="299" t="s">
        <v>203</v>
      </c>
      <c r="M10" s="939"/>
      <c r="N10" s="940"/>
      <c r="O10" s="940"/>
      <c r="P10" s="940"/>
      <c r="Q10" s="940"/>
      <c r="R10" s="940"/>
      <c r="S10" s="940"/>
      <c r="T10" s="940"/>
      <c r="U10" s="940"/>
      <c r="V10" s="940"/>
      <c r="W10" s="941"/>
    </row>
    <row r="11" spans="1:24" ht="25.05" customHeight="1">
      <c r="B11" s="946"/>
      <c r="C11" s="894"/>
      <c r="D11" s="951"/>
      <c r="E11" s="267" t="s">
        <v>415</v>
      </c>
      <c r="F11" s="294"/>
      <c r="G11" s="295"/>
      <c r="H11" s="296" t="s">
        <v>306</v>
      </c>
      <c r="I11" s="295"/>
      <c r="J11" s="296" t="s">
        <v>307</v>
      </c>
      <c r="K11" s="295"/>
      <c r="L11" s="296" t="s">
        <v>203</v>
      </c>
      <c r="M11" s="953"/>
      <c r="N11" s="954"/>
      <c r="O11" s="954"/>
      <c r="P11" s="954"/>
      <c r="Q11" s="954"/>
      <c r="R11" s="954"/>
      <c r="S11" s="954"/>
      <c r="T11" s="954"/>
      <c r="U11" s="954"/>
      <c r="V11" s="954"/>
      <c r="W11" s="955"/>
    </row>
    <row r="12" spans="1:24" ht="25.05" customHeight="1">
      <c r="B12" s="946"/>
      <c r="C12" s="894"/>
      <c r="D12" s="951"/>
      <c r="E12" s="282" t="s">
        <v>414</v>
      </c>
      <c r="F12" s="86"/>
      <c r="G12" s="154"/>
      <c r="H12" s="293" t="s">
        <v>306</v>
      </c>
      <c r="I12" s="154"/>
      <c r="J12" s="293" t="s">
        <v>307</v>
      </c>
      <c r="K12" s="154"/>
      <c r="L12" s="293" t="s">
        <v>203</v>
      </c>
      <c r="M12" s="942"/>
      <c r="N12" s="943"/>
      <c r="O12" s="943"/>
      <c r="P12" s="943"/>
      <c r="Q12" s="943"/>
      <c r="R12" s="943"/>
      <c r="S12" s="943"/>
      <c r="T12" s="943"/>
      <c r="U12" s="943"/>
      <c r="V12" s="943"/>
      <c r="W12" s="944"/>
    </row>
    <row r="13" spans="1:24" ht="25.05" customHeight="1">
      <c r="B13" s="946"/>
      <c r="C13" s="894"/>
      <c r="D13" s="951"/>
      <c r="E13" s="282" t="s">
        <v>415</v>
      </c>
      <c r="F13" s="86"/>
      <c r="G13" s="154"/>
      <c r="H13" s="293" t="s">
        <v>306</v>
      </c>
      <c r="I13" s="154"/>
      <c r="J13" s="293" t="s">
        <v>307</v>
      </c>
      <c r="K13" s="154"/>
      <c r="L13" s="293" t="s">
        <v>203</v>
      </c>
      <c r="M13" s="942"/>
      <c r="N13" s="943"/>
      <c r="O13" s="943"/>
      <c r="P13" s="943"/>
      <c r="Q13" s="943"/>
      <c r="R13" s="943"/>
      <c r="S13" s="943"/>
      <c r="T13" s="943"/>
      <c r="U13" s="943"/>
      <c r="V13" s="943"/>
      <c r="W13" s="944"/>
    </row>
    <row r="14" spans="1:24" ht="25.05" customHeight="1">
      <c r="B14" s="946"/>
      <c r="C14" s="894"/>
      <c r="D14" s="951"/>
      <c r="E14" s="266" t="s">
        <v>414</v>
      </c>
      <c r="F14" s="297"/>
      <c r="G14" s="298"/>
      <c r="H14" s="299" t="s">
        <v>306</v>
      </c>
      <c r="I14" s="298"/>
      <c r="J14" s="299" t="s">
        <v>307</v>
      </c>
      <c r="K14" s="298"/>
      <c r="L14" s="299" t="s">
        <v>203</v>
      </c>
      <c r="M14" s="939"/>
      <c r="N14" s="940"/>
      <c r="O14" s="940"/>
      <c r="P14" s="940"/>
      <c r="Q14" s="940"/>
      <c r="R14" s="940"/>
      <c r="S14" s="940"/>
      <c r="T14" s="940"/>
      <c r="U14" s="940"/>
      <c r="V14" s="940"/>
      <c r="W14" s="941"/>
    </row>
    <row r="15" spans="1:24" ht="25.05" customHeight="1">
      <c r="B15" s="946"/>
      <c r="C15" s="894"/>
      <c r="D15" s="951"/>
      <c r="E15" s="267" t="s">
        <v>415</v>
      </c>
      <c r="F15" s="294"/>
      <c r="G15" s="295"/>
      <c r="H15" s="296" t="s">
        <v>306</v>
      </c>
      <c r="I15" s="295"/>
      <c r="J15" s="296" t="s">
        <v>307</v>
      </c>
      <c r="K15" s="295"/>
      <c r="L15" s="296" t="s">
        <v>203</v>
      </c>
      <c r="M15" s="953"/>
      <c r="N15" s="954"/>
      <c r="O15" s="954"/>
      <c r="P15" s="954"/>
      <c r="Q15" s="954"/>
      <c r="R15" s="954"/>
      <c r="S15" s="954"/>
      <c r="T15" s="954"/>
      <c r="U15" s="954"/>
      <c r="V15" s="954"/>
      <c r="W15" s="955"/>
    </row>
    <row r="16" spans="1:24" ht="25.05" customHeight="1">
      <c r="B16" s="946"/>
      <c r="C16" s="894"/>
      <c r="D16" s="951"/>
      <c r="E16" s="282" t="s">
        <v>414</v>
      </c>
      <c r="F16" s="86"/>
      <c r="G16" s="154"/>
      <c r="H16" s="293" t="s">
        <v>306</v>
      </c>
      <c r="I16" s="154"/>
      <c r="J16" s="293" t="s">
        <v>307</v>
      </c>
      <c r="K16" s="154"/>
      <c r="L16" s="293" t="s">
        <v>203</v>
      </c>
      <c r="M16" s="942"/>
      <c r="N16" s="943"/>
      <c r="O16" s="943"/>
      <c r="P16" s="943"/>
      <c r="Q16" s="943"/>
      <c r="R16" s="943"/>
      <c r="S16" s="943"/>
      <c r="T16" s="943"/>
      <c r="U16" s="943"/>
      <c r="V16" s="943"/>
      <c r="W16" s="944"/>
    </row>
    <row r="17" spans="2:23" ht="25.05" customHeight="1">
      <c r="B17" s="946"/>
      <c r="C17" s="894"/>
      <c r="D17" s="951"/>
      <c r="E17" s="282" t="s">
        <v>415</v>
      </c>
      <c r="F17" s="86"/>
      <c r="G17" s="154"/>
      <c r="H17" s="293" t="s">
        <v>306</v>
      </c>
      <c r="I17" s="154"/>
      <c r="J17" s="293" t="s">
        <v>307</v>
      </c>
      <c r="K17" s="154"/>
      <c r="L17" s="293" t="s">
        <v>203</v>
      </c>
      <c r="M17" s="942"/>
      <c r="N17" s="943"/>
      <c r="O17" s="943"/>
      <c r="P17" s="943"/>
      <c r="Q17" s="943"/>
      <c r="R17" s="943"/>
      <c r="S17" s="943"/>
      <c r="T17" s="943"/>
      <c r="U17" s="943"/>
      <c r="V17" s="943"/>
      <c r="W17" s="944"/>
    </row>
    <row r="18" spans="2:23" ht="25.05" customHeight="1">
      <c r="B18" s="946"/>
      <c r="C18" s="894"/>
      <c r="D18" s="951"/>
      <c r="E18" s="266" t="s">
        <v>414</v>
      </c>
      <c r="F18" s="297"/>
      <c r="G18" s="298"/>
      <c r="H18" s="299" t="s">
        <v>306</v>
      </c>
      <c r="I18" s="298"/>
      <c r="J18" s="299" t="s">
        <v>307</v>
      </c>
      <c r="K18" s="298"/>
      <c r="L18" s="299" t="s">
        <v>203</v>
      </c>
      <c r="M18" s="939"/>
      <c r="N18" s="940"/>
      <c r="O18" s="940"/>
      <c r="P18" s="940"/>
      <c r="Q18" s="940"/>
      <c r="R18" s="940"/>
      <c r="S18" s="940"/>
      <c r="T18" s="940"/>
      <c r="U18" s="940"/>
      <c r="V18" s="940"/>
      <c r="W18" s="941"/>
    </row>
    <row r="19" spans="2:23" ht="25.05" customHeight="1">
      <c r="B19" s="946"/>
      <c r="C19" s="894"/>
      <c r="D19" s="951"/>
      <c r="E19" s="267" t="s">
        <v>415</v>
      </c>
      <c r="F19" s="294"/>
      <c r="G19" s="295"/>
      <c r="H19" s="296" t="s">
        <v>306</v>
      </c>
      <c r="I19" s="295"/>
      <c r="J19" s="296" t="s">
        <v>307</v>
      </c>
      <c r="K19" s="295"/>
      <c r="L19" s="296" t="s">
        <v>203</v>
      </c>
      <c r="M19" s="953"/>
      <c r="N19" s="954"/>
      <c r="O19" s="954"/>
      <c r="P19" s="954"/>
      <c r="Q19" s="954"/>
      <c r="R19" s="954"/>
      <c r="S19" s="954"/>
      <c r="T19" s="954"/>
      <c r="U19" s="954"/>
      <c r="V19" s="954"/>
      <c r="W19" s="955"/>
    </row>
    <row r="20" spans="2:23" ht="25.05" customHeight="1">
      <c r="B20" s="946"/>
      <c r="C20" s="894"/>
      <c r="D20" s="951"/>
      <c r="E20" s="282" t="s">
        <v>414</v>
      </c>
      <c r="F20" s="86"/>
      <c r="G20" s="154"/>
      <c r="H20" s="293" t="s">
        <v>306</v>
      </c>
      <c r="I20" s="154"/>
      <c r="J20" s="293" t="s">
        <v>307</v>
      </c>
      <c r="K20" s="154"/>
      <c r="L20" s="293" t="s">
        <v>203</v>
      </c>
      <c r="M20" s="942"/>
      <c r="N20" s="943"/>
      <c r="O20" s="943"/>
      <c r="P20" s="943"/>
      <c r="Q20" s="943"/>
      <c r="R20" s="943"/>
      <c r="S20" s="943"/>
      <c r="T20" s="943"/>
      <c r="U20" s="943"/>
      <c r="V20" s="943"/>
      <c r="W20" s="944"/>
    </row>
    <row r="21" spans="2:23" ht="25.05" customHeight="1">
      <c r="B21" s="946"/>
      <c r="C21" s="894"/>
      <c r="D21" s="951"/>
      <c r="E21" s="282" t="s">
        <v>415</v>
      </c>
      <c r="F21" s="86"/>
      <c r="G21" s="154"/>
      <c r="H21" s="293" t="s">
        <v>306</v>
      </c>
      <c r="I21" s="154"/>
      <c r="J21" s="293" t="s">
        <v>307</v>
      </c>
      <c r="K21" s="154"/>
      <c r="L21" s="293" t="s">
        <v>203</v>
      </c>
      <c r="M21" s="942"/>
      <c r="N21" s="943"/>
      <c r="O21" s="943"/>
      <c r="P21" s="943"/>
      <c r="Q21" s="943"/>
      <c r="R21" s="943"/>
      <c r="S21" s="943"/>
      <c r="T21" s="943"/>
      <c r="U21" s="943"/>
      <c r="V21" s="943"/>
      <c r="W21" s="944"/>
    </row>
    <row r="22" spans="2:23" ht="25.05" customHeight="1">
      <c r="B22" s="946"/>
      <c r="C22" s="894"/>
      <c r="D22" s="951"/>
      <c r="E22" s="266" t="s">
        <v>414</v>
      </c>
      <c r="F22" s="297"/>
      <c r="G22" s="298"/>
      <c r="H22" s="299" t="s">
        <v>306</v>
      </c>
      <c r="I22" s="298"/>
      <c r="J22" s="299" t="s">
        <v>307</v>
      </c>
      <c r="K22" s="298"/>
      <c r="L22" s="299" t="s">
        <v>203</v>
      </c>
      <c r="M22" s="939"/>
      <c r="N22" s="940"/>
      <c r="O22" s="940"/>
      <c r="P22" s="940"/>
      <c r="Q22" s="940"/>
      <c r="R22" s="940"/>
      <c r="S22" s="940"/>
      <c r="T22" s="940"/>
      <c r="U22" s="940"/>
      <c r="V22" s="940"/>
      <c r="W22" s="941"/>
    </row>
    <row r="23" spans="2:23" ht="25.05" customHeight="1">
      <c r="B23" s="946"/>
      <c r="C23" s="894"/>
      <c r="D23" s="951"/>
      <c r="E23" s="267" t="s">
        <v>415</v>
      </c>
      <c r="F23" s="294"/>
      <c r="G23" s="295"/>
      <c r="H23" s="296" t="s">
        <v>306</v>
      </c>
      <c r="I23" s="295"/>
      <c r="J23" s="296" t="s">
        <v>307</v>
      </c>
      <c r="K23" s="295"/>
      <c r="L23" s="296" t="s">
        <v>203</v>
      </c>
      <c r="M23" s="953"/>
      <c r="N23" s="954"/>
      <c r="O23" s="954"/>
      <c r="P23" s="954"/>
      <c r="Q23" s="954"/>
      <c r="R23" s="954"/>
      <c r="S23" s="954"/>
      <c r="T23" s="954"/>
      <c r="U23" s="954"/>
      <c r="V23" s="954"/>
      <c r="W23" s="955"/>
    </row>
    <row r="24" spans="2:23" ht="25.05" customHeight="1">
      <c r="B24" s="946"/>
      <c r="C24" s="894"/>
      <c r="D24" s="951"/>
      <c r="E24" s="266" t="s">
        <v>414</v>
      </c>
      <c r="F24" s="297"/>
      <c r="G24" s="298"/>
      <c r="H24" s="299" t="s">
        <v>306</v>
      </c>
      <c r="I24" s="298"/>
      <c r="J24" s="293" t="s">
        <v>307</v>
      </c>
      <c r="K24" s="298"/>
      <c r="L24" s="293" t="s">
        <v>203</v>
      </c>
      <c r="M24" s="939"/>
      <c r="N24" s="940"/>
      <c r="O24" s="940"/>
      <c r="P24" s="940"/>
      <c r="Q24" s="940"/>
      <c r="R24" s="940"/>
      <c r="S24" s="940"/>
      <c r="T24" s="940"/>
      <c r="U24" s="940"/>
      <c r="V24" s="940"/>
      <c r="W24" s="941"/>
    </row>
    <row r="25" spans="2:23" ht="25.05" customHeight="1">
      <c r="B25" s="946"/>
      <c r="C25" s="894"/>
      <c r="D25" s="951"/>
      <c r="E25" s="282" t="s">
        <v>415</v>
      </c>
      <c r="F25" s="86"/>
      <c r="G25" s="154"/>
      <c r="H25" s="293" t="s">
        <v>306</v>
      </c>
      <c r="I25" s="154"/>
      <c r="J25" s="293" t="s">
        <v>307</v>
      </c>
      <c r="K25" s="154"/>
      <c r="L25" s="293" t="s">
        <v>203</v>
      </c>
      <c r="M25" s="942"/>
      <c r="N25" s="943"/>
      <c r="O25" s="943"/>
      <c r="P25" s="943"/>
      <c r="Q25" s="943"/>
      <c r="R25" s="943"/>
      <c r="S25" s="943"/>
      <c r="T25" s="943"/>
      <c r="U25" s="943"/>
      <c r="V25" s="943"/>
      <c r="W25" s="944"/>
    </row>
    <row r="26" spans="2:23" ht="25.05" customHeight="1">
      <c r="B26" s="946"/>
      <c r="C26" s="894"/>
      <c r="D26" s="951"/>
      <c r="E26" s="266" t="s">
        <v>414</v>
      </c>
      <c r="F26" s="297"/>
      <c r="G26" s="298"/>
      <c r="H26" s="299" t="s">
        <v>306</v>
      </c>
      <c r="I26" s="298"/>
      <c r="J26" s="299" t="s">
        <v>307</v>
      </c>
      <c r="K26" s="298"/>
      <c r="L26" s="299" t="s">
        <v>203</v>
      </c>
      <c r="M26" s="939"/>
      <c r="N26" s="940"/>
      <c r="O26" s="940"/>
      <c r="P26" s="940"/>
      <c r="Q26" s="940"/>
      <c r="R26" s="940"/>
      <c r="S26" s="940"/>
      <c r="T26" s="940"/>
      <c r="U26" s="940"/>
      <c r="V26" s="940"/>
      <c r="W26" s="941"/>
    </row>
    <row r="27" spans="2:23" ht="25.05" customHeight="1">
      <c r="B27" s="947"/>
      <c r="C27" s="949"/>
      <c r="D27" s="952"/>
      <c r="E27" s="267" t="s">
        <v>415</v>
      </c>
      <c r="F27" s="294"/>
      <c r="G27" s="295"/>
      <c r="H27" s="296" t="s">
        <v>306</v>
      </c>
      <c r="I27" s="295"/>
      <c r="J27" s="296" t="s">
        <v>307</v>
      </c>
      <c r="K27" s="295"/>
      <c r="L27" s="296" t="s">
        <v>203</v>
      </c>
      <c r="M27" s="953"/>
      <c r="N27" s="954"/>
      <c r="O27" s="954"/>
      <c r="P27" s="954"/>
      <c r="Q27" s="954"/>
      <c r="R27" s="954"/>
      <c r="S27" s="954"/>
      <c r="T27" s="954"/>
      <c r="U27" s="954"/>
      <c r="V27" s="954"/>
      <c r="W27" s="955"/>
    </row>
    <row r="28" spans="2:23" ht="25.05" customHeight="1">
      <c r="B28" s="494"/>
      <c r="C28" s="494"/>
      <c r="D28" s="494"/>
      <c r="E28" s="494"/>
      <c r="F28" s="502"/>
      <c r="G28" s="502"/>
      <c r="H28" s="299"/>
      <c r="I28" s="502"/>
      <c r="J28" s="299"/>
      <c r="K28" s="502"/>
      <c r="L28" s="299"/>
      <c r="M28" s="503"/>
      <c r="N28" s="503"/>
      <c r="O28" s="503"/>
      <c r="P28" s="503"/>
      <c r="Q28" s="503"/>
      <c r="R28" s="503"/>
      <c r="S28" s="503"/>
      <c r="T28" s="503"/>
      <c r="U28" s="503"/>
      <c r="V28" s="503"/>
      <c r="W28" s="503"/>
    </row>
    <row r="29" spans="2:23" ht="15" customHeight="1">
      <c r="B29" s="231" t="s">
        <v>416</v>
      </c>
    </row>
    <row r="30" spans="2:23" ht="15" customHeight="1">
      <c r="C30" s="465"/>
      <c r="D30" s="465"/>
      <c r="E30" s="466" t="s">
        <v>139</v>
      </c>
      <c r="F30" s="467"/>
      <c r="G30" s="468" t="s">
        <v>306</v>
      </c>
      <c r="H30" s="467"/>
      <c r="I30" s="468" t="s">
        <v>307</v>
      </c>
      <c r="J30" s="467"/>
      <c r="K30" s="468" t="s">
        <v>203</v>
      </c>
      <c r="L30" s="465"/>
    </row>
    <row r="31" spans="2:23" ht="15" customHeight="1">
      <c r="M31" s="270" t="s">
        <v>417</v>
      </c>
      <c r="O31" s="929"/>
      <c r="P31" s="929"/>
      <c r="Q31" s="929"/>
      <c r="R31" s="929"/>
      <c r="S31" s="929"/>
      <c r="T31" s="929"/>
      <c r="U31" s="929"/>
      <c r="V31" s="929"/>
      <c r="W31" s="929"/>
    </row>
    <row r="32" spans="2:23" ht="15" customHeight="1"/>
    <row r="33" ht="12.75" customHeight="1"/>
    <row r="34" ht="10.5" customHeight="1"/>
  </sheetData>
  <protectedRanges>
    <protectedRange sqref="O5 W5 E6:M6 O31:W31 C30:L30 E4:W4 U6 F8:W28" name="範囲1"/>
  </protectedRanges>
  <mergeCells count="27">
    <mergeCell ref="A1:X1"/>
    <mergeCell ref="B2:W2"/>
    <mergeCell ref="B3:W3"/>
    <mergeCell ref="B4:B5"/>
    <mergeCell ref="C4:C5"/>
    <mergeCell ref="D4:D5"/>
    <mergeCell ref="E4:W4"/>
    <mergeCell ref="B7:B27"/>
    <mergeCell ref="C7:C27"/>
    <mergeCell ref="D7:D27"/>
    <mergeCell ref="E7:L7"/>
    <mergeCell ref="M7:W7"/>
    <mergeCell ref="M16:W17"/>
    <mergeCell ref="M18:W19"/>
    <mergeCell ref="M10:W11"/>
    <mergeCell ref="M12:W13"/>
    <mergeCell ref="M14:W15"/>
    <mergeCell ref="M20:W21"/>
    <mergeCell ref="M22:W23"/>
    <mergeCell ref="M24:W25"/>
    <mergeCell ref="M26:W27"/>
    <mergeCell ref="O31:W31"/>
    <mergeCell ref="E6:M6"/>
    <mergeCell ref="R6:S6"/>
    <mergeCell ref="U6:W6"/>
    <mergeCell ref="E5:W5"/>
    <mergeCell ref="M8:W9"/>
  </mergeCells>
  <phoneticPr fontId="3"/>
  <dataValidations count="2">
    <dataValidation type="list" allowBlank="1" showInputMessage="1" showErrorMessage="1" sqref="F8:F28" xr:uid="{11D3D65A-0084-4EA1-92CC-A888595A0A81}">
      <formula1>"S,H,R,　,"</formula1>
    </dataValidation>
    <dataValidation imeMode="fullKatakana" allowBlank="1" showInputMessage="1" showErrorMessage="1" sqref="E4:W4" xr:uid="{C584F59A-7F6A-4751-ACE8-1BE77FC42A27}"/>
  </dataValidations>
  <pageMargins left="0.59055118110236227" right="0.59055118110236227" top="0.59055118110236227" bottom="0.59055118110236227" header="0.51181102362204722" footer="0.51181102362204722"/>
  <pageSetup paperSize="9" orientation="portrait" blackAndWhite="1" verticalDpi="300"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5DB0A-45EC-4910-A908-90BD4DF7D33F}">
  <sheetPr>
    <tabColor rgb="FFCCFFFF"/>
    <pageSetUpPr fitToPage="1"/>
  </sheetPr>
  <dimension ref="A1:X37"/>
  <sheetViews>
    <sheetView showGridLines="0" view="pageBreakPreview" zoomScaleNormal="100" zoomScaleSheetLayoutView="100" workbookViewId="0">
      <selection activeCell="X8" sqref="X8"/>
    </sheetView>
  </sheetViews>
  <sheetFormatPr defaultColWidth="9" defaultRowHeight="20.100000000000001" customHeight="1"/>
  <cols>
    <col min="1" max="1" width="2.77734375" style="231" customWidth="1"/>
    <col min="2" max="2" width="1.6640625" style="231" customWidth="1"/>
    <col min="3" max="3" width="8.6640625" style="231" customWidth="1"/>
    <col min="4" max="4" width="1.6640625" style="231" customWidth="1"/>
    <col min="5" max="11" width="3.6640625" style="231" customWidth="1"/>
    <col min="12" max="12" width="3.77734375" style="231" customWidth="1"/>
    <col min="13" max="13" width="9.77734375" style="231" customWidth="1"/>
    <col min="14" max="14" width="3" style="231" customWidth="1"/>
    <col min="15" max="15" width="8.6640625" style="231" customWidth="1"/>
    <col min="16" max="16" width="1.6640625" style="231" customWidth="1"/>
    <col min="17" max="23" width="3.33203125" style="231" customWidth="1"/>
    <col min="24" max="24" width="2.77734375" style="231" customWidth="1"/>
    <col min="25" max="16384" width="9" style="231"/>
  </cols>
  <sheetData>
    <row r="1" spans="1:24" ht="20.100000000000001" customHeight="1">
      <c r="A1" s="858" t="s">
        <v>131</v>
      </c>
      <c r="B1" s="858"/>
      <c r="C1" s="858"/>
      <c r="D1" s="858"/>
      <c r="E1" s="858"/>
      <c r="F1" s="858"/>
      <c r="G1" s="858"/>
      <c r="H1" s="858"/>
      <c r="I1" s="858"/>
      <c r="J1" s="858"/>
      <c r="K1" s="858"/>
      <c r="L1" s="858"/>
      <c r="M1" s="858"/>
      <c r="N1" s="858"/>
      <c r="O1" s="858"/>
      <c r="P1" s="858"/>
      <c r="Q1" s="858"/>
      <c r="R1" s="858"/>
      <c r="S1" s="858"/>
      <c r="T1" s="858"/>
      <c r="U1" s="858"/>
      <c r="V1" s="858"/>
      <c r="W1" s="858"/>
      <c r="X1" s="858"/>
    </row>
    <row r="2" spans="1:24" ht="24.9" customHeight="1">
      <c r="B2" s="753" t="s">
        <v>576</v>
      </c>
      <c r="C2" s="753"/>
      <c r="D2" s="753"/>
      <c r="E2" s="753"/>
      <c r="F2" s="753"/>
      <c r="G2" s="753"/>
      <c r="H2" s="753"/>
      <c r="I2" s="753"/>
      <c r="J2" s="753"/>
      <c r="K2" s="753"/>
      <c r="L2" s="753"/>
      <c r="M2" s="753"/>
      <c r="N2" s="753"/>
      <c r="O2" s="753"/>
      <c r="P2" s="753"/>
      <c r="Q2" s="753"/>
      <c r="R2" s="753"/>
      <c r="S2" s="753"/>
      <c r="T2" s="753"/>
      <c r="U2" s="753"/>
      <c r="V2" s="753"/>
      <c r="W2" s="753"/>
    </row>
    <row r="3" spans="1:24" ht="24.9" customHeight="1">
      <c r="B3" s="956" t="s">
        <v>600</v>
      </c>
      <c r="C3" s="956"/>
      <c r="D3" s="956"/>
      <c r="E3" s="956"/>
      <c r="F3" s="956"/>
      <c r="G3" s="956"/>
      <c r="H3" s="956"/>
      <c r="I3" s="956"/>
      <c r="J3" s="956"/>
      <c r="K3" s="956"/>
      <c r="L3" s="956"/>
      <c r="M3" s="956"/>
      <c r="N3" s="956"/>
      <c r="O3" s="956"/>
      <c r="P3" s="956"/>
      <c r="Q3" s="956"/>
      <c r="R3" s="956"/>
      <c r="S3" s="956"/>
      <c r="T3" s="956"/>
      <c r="U3" s="956"/>
      <c r="V3" s="956"/>
      <c r="W3" s="956"/>
    </row>
    <row r="4" spans="1:24" ht="25.05" customHeight="1">
      <c r="B4" s="945"/>
      <c r="C4" s="957" t="s">
        <v>359</v>
      </c>
      <c r="D4" s="950"/>
      <c r="E4" s="959"/>
      <c r="F4" s="960"/>
      <c r="G4" s="960"/>
      <c r="H4" s="960"/>
      <c r="I4" s="960"/>
      <c r="J4" s="960"/>
      <c r="K4" s="960"/>
      <c r="L4" s="960"/>
      <c r="M4" s="960"/>
      <c r="N4" s="960"/>
      <c r="O4" s="960"/>
      <c r="P4" s="960"/>
      <c r="Q4" s="960"/>
      <c r="R4" s="960"/>
      <c r="S4" s="960"/>
      <c r="T4" s="960"/>
      <c r="U4" s="960"/>
      <c r="V4" s="960"/>
      <c r="W4" s="961"/>
    </row>
    <row r="5" spans="1:24" ht="15" customHeight="1">
      <c r="B5" s="947"/>
      <c r="C5" s="958"/>
      <c r="D5" s="952"/>
      <c r="E5" s="509"/>
      <c r="F5" s="510"/>
      <c r="G5" s="510"/>
      <c r="H5" s="510"/>
      <c r="I5" s="510"/>
      <c r="J5" s="510"/>
      <c r="K5" s="510"/>
      <c r="L5" s="510"/>
      <c r="M5" s="511" t="s">
        <v>591</v>
      </c>
      <c r="N5" s="506" t="s">
        <v>149</v>
      </c>
      <c r="O5" s="508"/>
      <c r="P5" s="505" t="s">
        <v>156</v>
      </c>
      <c r="Q5" s="970"/>
      <c r="R5" s="970"/>
      <c r="S5" s="970"/>
      <c r="T5" s="507" t="s">
        <v>21</v>
      </c>
      <c r="U5" s="968"/>
      <c r="V5" s="968"/>
      <c r="W5" s="969"/>
    </row>
    <row r="6" spans="1:24" ht="15" customHeight="1">
      <c r="B6" s="945"/>
      <c r="C6" s="957" t="s">
        <v>409</v>
      </c>
      <c r="D6" s="950"/>
      <c r="E6" s="971"/>
      <c r="F6" s="972"/>
      <c r="G6" s="972"/>
      <c r="H6" s="972"/>
      <c r="I6" s="972"/>
      <c r="J6" s="972"/>
      <c r="K6" s="972"/>
      <c r="L6" s="972"/>
      <c r="M6" s="973"/>
      <c r="N6" s="977" t="s">
        <v>601</v>
      </c>
      <c r="O6" s="978"/>
      <c r="P6" s="979"/>
      <c r="Q6" s="966"/>
      <c r="R6" s="962"/>
      <c r="S6" s="964" t="s">
        <v>306</v>
      </c>
      <c r="T6" s="962"/>
      <c r="U6" s="964" t="s">
        <v>307</v>
      </c>
      <c r="V6" s="962"/>
      <c r="W6" s="983" t="s">
        <v>203</v>
      </c>
    </row>
    <row r="7" spans="1:24" ht="25.05" customHeight="1">
      <c r="B7" s="947"/>
      <c r="C7" s="958"/>
      <c r="D7" s="952"/>
      <c r="E7" s="974"/>
      <c r="F7" s="975"/>
      <c r="G7" s="975"/>
      <c r="H7" s="975"/>
      <c r="I7" s="975"/>
      <c r="J7" s="975"/>
      <c r="K7" s="975"/>
      <c r="L7" s="975"/>
      <c r="M7" s="976"/>
      <c r="N7" s="980"/>
      <c r="O7" s="981"/>
      <c r="P7" s="982"/>
      <c r="Q7" s="967"/>
      <c r="R7" s="963"/>
      <c r="S7" s="965"/>
      <c r="T7" s="963"/>
      <c r="U7" s="965"/>
      <c r="V7" s="963"/>
      <c r="W7" s="984"/>
    </row>
    <row r="8" spans="1:24" ht="40.5" customHeight="1">
      <c r="B8" s="287"/>
      <c r="C8" s="288" t="s">
        <v>410</v>
      </c>
      <c r="D8" s="289"/>
      <c r="E8" s="930"/>
      <c r="F8" s="931"/>
      <c r="G8" s="931"/>
      <c r="H8" s="931"/>
      <c r="I8" s="931"/>
      <c r="J8" s="931"/>
      <c r="K8" s="931"/>
      <c r="L8" s="931"/>
      <c r="M8" s="932"/>
      <c r="N8" s="287"/>
      <c r="O8" s="288" t="s">
        <v>198</v>
      </c>
      <c r="P8" s="289"/>
      <c r="Q8" s="487" t="s">
        <v>149</v>
      </c>
      <c r="R8" s="933"/>
      <c r="S8" s="933"/>
      <c r="T8" s="290" t="s">
        <v>156</v>
      </c>
      <c r="U8" s="934"/>
      <c r="V8" s="934"/>
      <c r="W8" s="935"/>
    </row>
    <row r="9" spans="1:24" ht="30" customHeight="1">
      <c r="B9" s="945"/>
      <c r="C9" s="948" t="s">
        <v>411</v>
      </c>
      <c r="D9" s="950"/>
      <c r="E9" s="897" t="s">
        <v>412</v>
      </c>
      <c r="F9" s="899"/>
      <c r="G9" s="899"/>
      <c r="H9" s="899"/>
      <c r="I9" s="899"/>
      <c r="J9" s="899"/>
      <c r="K9" s="899"/>
      <c r="L9" s="898"/>
      <c r="M9" s="897" t="s">
        <v>413</v>
      </c>
      <c r="N9" s="899"/>
      <c r="O9" s="899"/>
      <c r="P9" s="899"/>
      <c r="Q9" s="899"/>
      <c r="R9" s="899"/>
      <c r="S9" s="899"/>
      <c r="T9" s="899"/>
      <c r="U9" s="899"/>
      <c r="V9" s="899"/>
      <c r="W9" s="898"/>
    </row>
    <row r="10" spans="1:24" ht="25.05" customHeight="1">
      <c r="B10" s="946"/>
      <c r="C10" s="894"/>
      <c r="D10" s="951"/>
      <c r="E10" s="266" t="s">
        <v>414</v>
      </c>
      <c r="F10" s="86"/>
      <c r="G10" s="154"/>
      <c r="H10" s="293" t="s">
        <v>306</v>
      </c>
      <c r="I10" s="154"/>
      <c r="J10" s="293" t="s">
        <v>307</v>
      </c>
      <c r="K10" s="154"/>
      <c r="L10" s="293" t="s">
        <v>203</v>
      </c>
      <c r="M10" s="939"/>
      <c r="N10" s="940"/>
      <c r="O10" s="940"/>
      <c r="P10" s="940"/>
      <c r="Q10" s="940"/>
      <c r="R10" s="940"/>
      <c r="S10" s="940"/>
      <c r="T10" s="940"/>
      <c r="U10" s="940"/>
      <c r="V10" s="940"/>
      <c r="W10" s="941"/>
    </row>
    <row r="11" spans="1:24" ht="25.05" customHeight="1">
      <c r="B11" s="946"/>
      <c r="C11" s="894"/>
      <c r="D11" s="951"/>
      <c r="E11" s="282" t="s">
        <v>415</v>
      </c>
      <c r="F11" s="86"/>
      <c r="G11" s="154"/>
      <c r="H11" s="293" t="s">
        <v>306</v>
      </c>
      <c r="I11" s="154"/>
      <c r="J11" s="293" t="s">
        <v>307</v>
      </c>
      <c r="K11" s="154"/>
      <c r="L11" s="293" t="s">
        <v>203</v>
      </c>
      <c r="M11" s="942"/>
      <c r="N11" s="943"/>
      <c r="O11" s="943"/>
      <c r="P11" s="943"/>
      <c r="Q11" s="943"/>
      <c r="R11" s="943"/>
      <c r="S11" s="943"/>
      <c r="T11" s="943"/>
      <c r="U11" s="943"/>
      <c r="V11" s="943"/>
      <c r="W11" s="944"/>
    </row>
    <row r="12" spans="1:24" ht="25.05" customHeight="1">
      <c r="B12" s="946"/>
      <c r="C12" s="894"/>
      <c r="D12" s="951"/>
      <c r="E12" s="266" t="s">
        <v>414</v>
      </c>
      <c r="F12" s="297"/>
      <c r="G12" s="298"/>
      <c r="H12" s="299" t="s">
        <v>306</v>
      </c>
      <c r="I12" s="298"/>
      <c r="J12" s="299" t="s">
        <v>307</v>
      </c>
      <c r="K12" s="298"/>
      <c r="L12" s="299" t="s">
        <v>203</v>
      </c>
      <c r="M12" s="939"/>
      <c r="N12" s="940"/>
      <c r="O12" s="940"/>
      <c r="P12" s="940"/>
      <c r="Q12" s="940"/>
      <c r="R12" s="940"/>
      <c r="S12" s="940"/>
      <c r="T12" s="940"/>
      <c r="U12" s="940"/>
      <c r="V12" s="940"/>
      <c r="W12" s="941"/>
    </row>
    <row r="13" spans="1:24" ht="25.05" customHeight="1">
      <c r="B13" s="946"/>
      <c r="C13" s="894"/>
      <c r="D13" s="951"/>
      <c r="E13" s="267" t="s">
        <v>415</v>
      </c>
      <c r="F13" s="294"/>
      <c r="G13" s="295"/>
      <c r="H13" s="296" t="s">
        <v>306</v>
      </c>
      <c r="I13" s="295"/>
      <c r="J13" s="296" t="s">
        <v>307</v>
      </c>
      <c r="K13" s="295"/>
      <c r="L13" s="296" t="s">
        <v>203</v>
      </c>
      <c r="M13" s="953"/>
      <c r="N13" s="954"/>
      <c r="O13" s="954"/>
      <c r="P13" s="954"/>
      <c r="Q13" s="954"/>
      <c r="R13" s="954"/>
      <c r="S13" s="954"/>
      <c r="T13" s="954"/>
      <c r="U13" s="954"/>
      <c r="V13" s="954"/>
      <c r="W13" s="955"/>
    </row>
    <row r="14" spans="1:24" ht="25.05" customHeight="1">
      <c r="B14" s="946"/>
      <c r="C14" s="894"/>
      <c r="D14" s="951"/>
      <c r="E14" s="282" t="s">
        <v>414</v>
      </c>
      <c r="F14" s="86"/>
      <c r="G14" s="154"/>
      <c r="H14" s="293" t="s">
        <v>306</v>
      </c>
      <c r="I14" s="154"/>
      <c r="J14" s="293" t="s">
        <v>307</v>
      </c>
      <c r="K14" s="154"/>
      <c r="L14" s="293" t="s">
        <v>203</v>
      </c>
      <c r="M14" s="942"/>
      <c r="N14" s="943"/>
      <c r="O14" s="943"/>
      <c r="P14" s="943"/>
      <c r="Q14" s="943"/>
      <c r="R14" s="943"/>
      <c r="S14" s="943"/>
      <c r="T14" s="943"/>
      <c r="U14" s="943"/>
      <c r="V14" s="943"/>
      <c r="W14" s="944"/>
    </row>
    <row r="15" spans="1:24" ht="25.05" customHeight="1">
      <c r="B15" s="946"/>
      <c r="C15" s="894"/>
      <c r="D15" s="951"/>
      <c r="E15" s="282" t="s">
        <v>415</v>
      </c>
      <c r="F15" s="86"/>
      <c r="G15" s="154"/>
      <c r="H15" s="293" t="s">
        <v>306</v>
      </c>
      <c r="I15" s="154"/>
      <c r="J15" s="293" t="s">
        <v>307</v>
      </c>
      <c r="K15" s="154"/>
      <c r="L15" s="293" t="s">
        <v>203</v>
      </c>
      <c r="M15" s="942"/>
      <c r="N15" s="943"/>
      <c r="O15" s="943"/>
      <c r="P15" s="943"/>
      <c r="Q15" s="943"/>
      <c r="R15" s="943"/>
      <c r="S15" s="943"/>
      <c r="T15" s="943"/>
      <c r="U15" s="943"/>
      <c r="V15" s="943"/>
      <c r="W15" s="944"/>
    </row>
    <row r="16" spans="1:24" ht="25.05" customHeight="1">
      <c r="B16" s="946"/>
      <c r="C16" s="894"/>
      <c r="D16" s="951"/>
      <c r="E16" s="266" t="s">
        <v>414</v>
      </c>
      <c r="F16" s="297"/>
      <c r="G16" s="298"/>
      <c r="H16" s="299" t="s">
        <v>306</v>
      </c>
      <c r="I16" s="298"/>
      <c r="J16" s="299" t="s">
        <v>307</v>
      </c>
      <c r="K16" s="298"/>
      <c r="L16" s="299" t="s">
        <v>203</v>
      </c>
      <c r="M16" s="939"/>
      <c r="N16" s="940"/>
      <c r="O16" s="940"/>
      <c r="P16" s="940"/>
      <c r="Q16" s="940"/>
      <c r="R16" s="940"/>
      <c r="S16" s="940"/>
      <c r="T16" s="940"/>
      <c r="U16" s="940"/>
      <c r="V16" s="940"/>
      <c r="W16" s="941"/>
    </row>
    <row r="17" spans="2:23" ht="25.05" customHeight="1">
      <c r="B17" s="946"/>
      <c r="C17" s="894"/>
      <c r="D17" s="951"/>
      <c r="E17" s="267" t="s">
        <v>415</v>
      </c>
      <c r="F17" s="294"/>
      <c r="G17" s="295"/>
      <c r="H17" s="296" t="s">
        <v>306</v>
      </c>
      <c r="I17" s="295"/>
      <c r="J17" s="296" t="s">
        <v>307</v>
      </c>
      <c r="K17" s="295"/>
      <c r="L17" s="296" t="s">
        <v>203</v>
      </c>
      <c r="M17" s="953"/>
      <c r="N17" s="954"/>
      <c r="O17" s="954"/>
      <c r="P17" s="954"/>
      <c r="Q17" s="954"/>
      <c r="R17" s="954"/>
      <c r="S17" s="954"/>
      <c r="T17" s="954"/>
      <c r="U17" s="954"/>
      <c r="V17" s="954"/>
      <c r="W17" s="955"/>
    </row>
    <row r="18" spans="2:23" ht="25.05" customHeight="1">
      <c r="B18" s="946"/>
      <c r="C18" s="894"/>
      <c r="D18" s="951"/>
      <c r="E18" s="282" t="s">
        <v>414</v>
      </c>
      <c r="F18" s="86"/>
      <c r="G18" s="154"/>
      <c r="H18" s="293" t="s">
        <v>306</v>
      </c>
      <c r="I18" s="154"/>
      <c r="J18" s="293" t="s">
        <v>307</v>
      </c>
      <c r="K18" s="154"/>
      <c r="L18" s="293" t="s">
        <v>203</v>
      </c>
      <c r="M18" s="942"/>
      <c r="N18" s="943"/>
      <c r="O18" s="943"/>
      <c r="P18" s="943"/>
      <c r="Q18" s="943"/>
      <c r="R18" s="943"/>
      <c r="S18" s="943"/>
      <c r="T18" s="943"/>
      <c r="U18" s="943"/>
      <c r="V18" s="943"/>
      <c r="W18" s="944"/>
    </row>
    <row r="19" spans="2:23" ht="25.05" customHeight="1">
      <c r="B19" s="946"/>
      <c r="C19" s="894"/>
      <c r="D19" s="951"/>
      <c r="E19" s="282" t="s">
        <v>415</v>
      </c>
      <c r="F19" s="86"/>
      <c r="G19" s="154"/>
      <c r="H19" s="293" t="s">
        <v>306</v>
      </c>
      <c r="I19" s="154"/>
      <c r="J19" s="293" t="s">
        <v>307</v>
      </c>
      <c r="K19" s="154"/>
      <c r="L19" s="293" t="s">
        <v>203</v>
      </c>
      <c r="M19" s="942"/>
      <c r="N19" s="943"/>
      <c r="O19" s="943"/>
      <c r="P19" s="943"/>
      <c r="Q19" s="943"/>
      <c r="R19" s="943"/>
      <c r="S19" s="943"/>
      <c r="T19" s="943"/>
      <c r="U19" s="943"/>
      <c r="V19" s="943"/>
      <c r="W19" s="944"/>
    </row>
    <row r="20" spans="2:23" ht="25.05" customHeight="1">
      <c r="B20" s="946"/>
      <c r="C20" s="894"/>
      <c r="D20" s="951"/>
      <c r="E20" s="266" t="s">
        <v>414</v>
      </c>
      <c r="F20" s="297"/>
      <c r="G20" s="298"/>
      <c r="H20" s="299" t="s">
        <v>306</v>
      </c>
      <c r="I20" s="298"/>
      <c r="J20" s="299" t="s">
        <v>307</v>
      </c>
      <c r="K20" s="298"/>
      <c r="L20" s="299" t="s">
        <v>203</v>
      </c>
      <c r="M20" s="939"/>
      <c r="N20" s="940"/>
      <c r="O20" s="940"/>
      <c r="P20" s="940"/>
      <c r="Q20" s="940"/>
      <c r="R20" s="940"/>
      <c r="S20" s="940"/>
      <c r="T20" s="940"/>
      <c r="U20" s="940"/>
      <c r="V20" s="940"/>
      <c r="W20" s="941"/>
    </row>
    <row r="21" spans="2:23" ht="25.05" customHeight="1">
      <c r="B21" s="946"/>
      <c r="C21" s="894"/>
      <c r="D21" s="951"/>
      <c r="E21" s="267" t="s">
        <v>415</v>
      </c>
      <c r="F21" s="294"/>
      <c r="G21" s="295"/>
      <c r="H21" s="296" t="s">
        <v>306</v>
      </c>
      <c r="I21" s="295"/>
      <c r="J21" s="296" t="s">
        <v>307</v>
      </c>
      <c r="K21" s="295"/>
      <c r="L21" s="296" t="s">
        <v>203</v>
      </c>
      <c r="M21" s="953"/>
      <c r="N21" s="954"/>
      <c r="O21" s="954"/>
      <c r="P21" s="954"/>
      <c r="Q21" s="954"/>
      <c r="R21" s="954"/>
      <c r="S21" s="954"/>
      <c r="T21" s="954"/>
      <c r="U21" s="954"/>
      <c r="V21" s="954"/>
      <c r="W21" s="955"/>
    </row>
    <row r="22" spans="2:23" ht="25.05" customHeight="1">
      <c r="B22" s="946"/>
      <c r="C22" s="894"/>
      <c r="D22" s="951"/>
      <c r="E22" s="282" t="s">
        <v>414</v>
      </c>
      <c r="F22" s="86"/>
      <c r="G22" s="154"/>
      <c r="H22" s="293" t="s">
        <v>306</v>
      </c>
      <c r="I22" s="154"/>
      <c r="J22" s="293" t="s">
        <v>307</v>
      </c>
      <c r="K22" s="154"/>
      <c r="L22" s="293" t="s">
        <v>203</v>
      </c>
      <c r="M22" s="942"/>
      <c r="N22" s="943"/>
      <c r="O22" s="943"/>
      <c r="P22" s="943"/>
      <c r="Q22" s="943"/>
      <c r="R22" s="943"/>
      <c r="S22" s="943"/>
      <c r="T22" s="943"/>
      <c r="U22" s="943"/>
      <c r="V22" s="943"/>
      <c r="W22" s="944"/>
    </row>
    <row r="23" spans="2:23" ht="25.05" customHeight="1">
      <c r="B23" s="946"/>
      <c r="C23" s="894"/>
      <c r="D23" s="951"/>
      <c r="E23" s="282" t="s">
        <v>415</v>
      </c>
      <c r="F23" s="86"/>
      <c r="G23" s="154"/>
      <c r="H23" s="293" t="s">
        <v>306</v>
      </c>
      <c r="I23" s="154"/>
      <c r="J23" s="293" t="s">
        <v>307</v>
      </c>
      <c r="K23" s="154"/>
      <c r="L23" s="293" t="s">
        <v>203</v>
      </c>
      <c r="M23" s="942"/>
      <c r="N23" s="943"/>
      <c r="O23" s="943"/>
      <c r="P23" s="943"/>
      <c r="Q23" s="943"/>
      <c r="R23" s="943"/>
      <c r="S23" s="943"/>
      <c r="T23" s="943"/>
      <c r="U23" s="943"/>
      <c r="V23" s="943"/>
      <c r="W23" s="944"/>
    </row>
    <row r="24" spans="2:23" ht="25.05" customHeight="1">
      <c r="B24" s="946"/>
      <c r="C24" s="894"/>
      <c r="D24" s="951"/>
      <c r="E24" s="266" t="s">
        <v>414</v>
      </c>
      <c r="F24" s="297"/>
      <c r="G24" s="298"/>
      <c r="H24" s="299" t="s">
        <v>306</v>
      </c>
      <c r="I24" s="298"/>
      <c r="J24" s="299" t="s">
        <v>307</v>
      </c>
      <c r="K24" s="298"/>
      <c r="L24" s="299" t="s">
        <v>203</v>
      </c>
      <c r="M24" s="939"/>
      <c r="N24" s="940"/>
      <c r="O24" s="940"/>
      <c r="P24" s="940"/>
      <c r="Q24" s="940"/>
      <c r="R24" s="940"/>
      <c r="S24" s="940"/>
      <c r="T24" s="940"/>
      <c r="U24" s="940"/>
      <c r="V24" s="940"/>
      <c r="W24" s="941"/>
    </row>
    <row r="25" spans="2:23" ht="25.05" customHeight="1">
      <c r="B25" s="946"/>
      <c r="C25" s="894"/>
      <c r="D25" s="951"/>
      <c r="E25" s="267" t="s">
        <v>415</v>
      </c>
      <c r="F25" s="294"/>
      <c r="G25" s="295"/>
      <c r="H25" s="296" t="s">
        <v>306</v>
      </c>
      <c r="I25" s="295"/>
      <c r="J25" s="296" t="s">
        <v>307</v>
      </c>
      <c r="K25" s="295"/>
      <c r="L25" s="296" t="s">
        <v>203</v>
      </c>
      <c r="M25" s="953"/>
      <c r="N25" s="954"/>
      <c r="O25" s="954"/>
      <c r="P25" s="954"/>
      <c r="Q25" s="954"/>
      <c r="R25" s="954"/>
      <c r="S25" s="954"/>
      <c r="T25" s="954"/>
      <c r="U25" s="954"/>
      <c r="V25" s="954"/>
      <c r="W25" s="955"/>
    </row>
    <row r="26" spans="2:23" ht="25.05" customHeight="1">
      <c r="B26" s="946"/>
      <c r="C26" s="894"/>
      <c r="D26" s="951"/>
      <c r="E26" s="266" t="s">
        <v>414</v>
      </c>
      <c r="F26" s="297"/>
      <c r="G26" s="298"/>
      <c r="H26" s="299" t="s">
        <v>306</v>
      </c>
      <c r="I26" s="298"/>
      <c r="J26" s="293" t="s">
        <v>307</v>
      </c>
      <c r="K26" s="298"/>
      <c r="L26" s="293" t="s">
        <v>203</v>
      </c>
      <c r="M26" s="939"/>
      <c r="N26" s="940"/>
      <c r="O26" s="940"/>
      <c r="P26" s="940"/>
      <c r="Q26" s="940"/>
      <c r="R26" s="940"/>
      <c r="S26" s="940"/>
      <c r="T26" s="940"/>
      <c r="U26" s="940"/>
      <c r="V26" s="940"/>
      <c r="W26" s="941"/>
    </row>
    <row r="27" spans="2:23" ht="25.05" customHeight="1">
      <c r="B27" s="946"/>
      <c r="C27" s="894"/>
      <c r="D27" s="951"/>
      <c r="E27" s="282" t="s">
        <v>415</v>
      </c>
      <c r="F27" s="86"/>
      <c r="G27" s="154"/>
      <c r="H27" s="293" t="s">
        <v>306</v>
      </c>
      <c r="I27" s="154"/>
      <c r="J27" s="293" t="s">
        <v>307</v>
      </c>
      <c r="K27" s="154"/>
      <c r="L27" s="293" t="s">
        <v>203</v>
      </c>
      <c r="M27" s="942"/>
      <c r="N27" s="943"/>
      <c r="O27" s="943"/>
      <c r="P27" s="943"/>
      <c r="Q27" s="943"/>
      <c r="R27" s="943"/>
      <c r="S27" s="943"/>
      <c r="T27" s="943"/>
      <c r="U27" s="943"/>
      <c r="V27" s="943"/>
      <c r="W27" s="944"/>
    </row>
    <row r="28" spans="2:23" ht="25.05" customHeight="1">
      <c r="B28" s="946"/>
      <c r="C28" s="894"/>
      <c r="D28" s="951"/>
      <c r="E28" s="266" t="s">
        <v>414</v>
      </c>
      <c r="F28" s="297"/>
      <c r="G28" s="298"/>
      <c r="H28" s="299" t="s">
        <v>306</v>
      </c>
      <c r="I28" s="298"/>
      <c r="J28" s="299" t="s">
        <v>307</v>
      </c>
      <c r="K28" s="298"/>
      <c r="L28" s="299" t="s">
        <v>203</v>
      </c>
      <c r="M28" s="939"/>
      <c r="N28" s="940"/>
      <c r="O28" s="940"/>
      <c r="P28" s="940"/>
      <c r="Q28" s="940"/>
      <c r="R28" s="940"/>
      <c r="S28" s="940"/>
      <c r="T28" s="940"/>
      <c r="U28" s="940"/>
      <c r="V28" s="940"/>
      <c r="W28" s="941"/>
    </row>
    <row r="29" spans="2:23" ht="25.05" customHeight="1">
      <c r="B29" s="947"/>
      <c r="C29" s="949"/>
      <c r="D29" s="952"/>
      <c r="E29" s="267" t="s">
        <v>415</v>
      </c>
      <c r="F29" s="294"/>
      <c r="G29" s="295"/>
      <c r="H29" s="296" t="s">
        <v>306</v>
      </c>
      <c r="I29" s="295"/>
      <c r="J29" s="296" t="s">
        <v>307</v>
      </c>
      <c r="K29" s="295"/>
      <c r="L29" s="296" t="s">
        <v>203</v>
      </c>
      <c r="M29" s="953"/>
      <c r="N29" s="954"/>
      <c r="O29" s="954"/>
      <c r="P29" s="954"/>
      <c r="Q29" s="954"/>
      <c r="R29" s="954"/>
      <c r="S29" s="954"/>
      <c r="T29" s="954"/>
      <c r="U29" s="954"/>
      <c r="V29" s="954"/>
      <c r="W29" s="955"/>
    </row>
    <row r="30" spans="2:23" ht="25.05" customHeight="1">
      <c r="B30" s="494"/>
      <c r="C30" s="494"/>
      <c r="D30" s="494"/>
      <c r="E30" s="494"/>
      <c r="F30" s="502"/>
      <c r="G30" s="502"/>
      <c r="H30" s="299"/>
      <c r="I30" s="502"/>
      <c r="J30" s="299"/>
      <c r="K30" s="502"/>
      <c r="L30" s="299"/>
      <c r="M30" s="503"/>
      <c r="N30" s="503"/>
      <c r="O30" s="503"/>
      <c r="P30" s="503"/>
      <c r="Q30" s="503"/>
      <c r="R30" s="503"/>
      <c r="S30" s="503"/>
      <c r="T30" s="503"/>
      <c r="U30" s="503"/>
      <c r="V30" s="503"/>
      <c r="W30" s="503"/>
    </row>
    <row r="31" spans="2:23" ht="15" customHeight="1">
      <c r="B31" s="231" t="s">
        <v>416</v>
      </c>
    </row>
    <row r="32" spans="2:23" ht="15" customHeight="1">
      <c r="C32" s="465"/>
      <c r="D32" s="465"/>
      <c r="E32" s="466" t="s">
        <v>139</v>
      </c>
      <c r="F32" s="467"/>
      <c r="G32" s="468" t="s">
        <v>306</v>
      </c>
      <c r="H32" s="467"/>
      <c r="I32" s="468" t="s">
        <v>307</v>
      </c>
      <c r="J32" s="467"/>
      <c r="K32" s="468" t="s">
        <v>203</v>
      </c>
      <c r="L32" s="465"/>
    </row>
    <row r="33" spans="2:23" ht="15" customHeight="1">
      <c r="M33" s="270" t="s">
        <v>417</v>
      </c>
      <c r="O33" s="929"/>
      <c r="P33" s="929"/>
      <c r="Q33" s="929"/>
      <c r="R33" s="929"/>
      <c r="S33" s="929"/>
      <c r="T33" s="929"/>
      <c r="U33" s="929"/>
      <c r="V33" s="929"/>
      <c r="W33" s="929"/>
    </row>
    <row r="34" spans="2:23" ht="15" customHeight="1">
      <c r="B34" s="231" t="s">
        <v>595</v>
      </c>
      <c r="M34" s="270"/>
      <c r="O34" s="504"/>
      <c r="P34" s="504"/>
      <c r="Q34" s="504"/>
      <c r="R34" s="504"/>
      <c r="S34" s="504"/>
      <c r="T34" s="504"/>
      <c r="U34" s="504"/>
      <c r="V34" s="504"/>
      <c r="W34" s="504"/>
    </row>
    <row r="35" spans="2:23" ht="15" customHeight="1">
      <c r="C35" s="231" t="s">
        <v>596</v>
      </c>
    </row>
    <row r="36" spans="2:23" ht="12.75" customHeight="1">
      <c r="C36" s="231" t="s">
        <v>597</v>
      </c>
    </row>
    <row r="37" spans="2:23" ht="10.5" customHeight="1"/>
  </sheetData>
  <protectedRanges>
    <protectedRange sqref="W7 E8:M8 O33:W34 C32:L32 P6:W6 U8 F10:W30 O5 W5 E4:W4 E6:M6" name="範囲1"/>
  </protectedRanges>
  <mergeCells count="41">
    <mergeCell ref="A1:X1"/>
    <mergeCell ref="B2:W2"/>
    <mergeCell ref="B3:W3"/>
    <mergeCell ref="B6:B7"/>
    <mergeCell ref="C6:C7"/>
    <mergeCell ref="D6:D7"/>
    <mergeCell ref="B4:B5"/>
    <mergeCell ref="C4:C5"/>
    <mergeCell ref="D4:D5"/>
    <mergeCell ref="E4:W4"/>
    <mergeCell ref="U5:W5"/>
    <mergeCell ref="Q5:S5"/>
    <mergeCell ref="E6:M6"/>
    <mergeCell ref="E7:M7"/>
    <mergeCell ref="N6:P7"/>
    <mergeCell ref="W6:W7"/>
    <mergeCell ref="T6:T7"/>
    <mergeCell ref="U6:U7"/>
    <mergeCell ref="E8:M8"/>
    <mergeCell ref="R8:S8"/>
    <mergeCell ref="U8:W8"/>
    <mergeCell ref="S6:S7"/>
    <mergeCell ref="R6:R7"/>
    <mergeCell ref="V6:V7"/>
    <mergeCell ref="Q6:Q7"/>
    <mergeCell ref="B9:B29"/>
    <mergeCell ref="C9:C29"/>
    <mergeCell ref="D9:D29"/>
    <mergeCell ref="E9:L9"/>
    <mergeCell ref="M9:W9"/>
    <mergeCell ref="M10:W11"/>
    <mergeCell ref="M12:W13"/>
    <mergeCell ref="M26:W27"/>
    <mergeCell ref="M28:W29"/>
    <mergeCell ref="O33:W33"/>
    <mergeCell ref="M14:W15"/>
    <mergeCell ref="M16:W17"/>
    <mergeCell ref="M18:W19"/>
    <mergeCell ref="M20:W21"/>
    <mergeCell ref="M22:W23"/>
    <mergeCell ref="M24:W25"/>
  </mergeCells>
  <phoneticPr fontId="3"/>
  <dataValidations count="3">
    <dataValidation imeMode="fullKatakana" allowBlank="1" showInputMessage="1" showErrorMessage="1" sqref="E4:W4 R6:W6 E6" xr:uid="{1DB36422-6235-4FB2-B3EE-73CD0564DBEC}"/>
    <dataValidation type="list" allowBlank="1" showInputMessage="1" showErrorMessage="1" sqref="F10:F30" xr:uid="{9D80D49F-D6DC-44DC-95A5-44CDB1C5DD8C}">
      <formula1>"S,H,R,　,"</formula1>
    </dataValidation>
    <dataValidation type="list" allowBlank="1" showInputMessage="1" showErrorMessage="1" sqref="Q6:Q7" xr:uid="{1CF4E7F1-FA40-401A-BB91-12FEA5CCD238}">
      <formula1>"　,S,H,R"</formula1>
    </dataValidation>
  </dataValidations>
  <pageMargins left="0.59055118110236227" right="0.59055118110236227" top="0.59055118110236227" bottom="0.59055118110236227" header="0.51181102362204722" footer="0.51181102362204722"/>
  <pageSetup paperSize="9" scale="97" orientation="portrait" blackAndWhite="1" verticalDpi="300"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56A90-42B5-49F0-BBA0-E3C5D431C154}">
  <sheetPr>
    <tabColor rgb="FF66FFFF"/>
    <pageSetUpPr fitToPage="1"/>
  </sheetPr>
  <dimension ref="A2:N47"/>
  <sheetViews>
    <sheetView view="pageBreakPreview" zoomScale="115" zoomScaleNormal="100" zoomScaleSheetLayoutView="115" workbookViewId="0">
      <selection activeCell="A2" sqref="A2:K2"/>
    </sheetView>
  </sheetViews>
  <sheetFormatPr defaultColWidth="9" defaultRowHeight="20.100000000000001" customHeight="1"/>
  <cols>
    <col min="1" max="1" width="5" style="231" customWidth="1"/>
    <col min="2" max="2" width="1.6640625" style="231" customWidth="1"/>
    <col min="3" max="3" width="23.33203125" style="302" customWidth="1"/>
    <col min="4" max="4" width="1.6640625" style="231" customWidth="1"/>
    <col min="5" max="5" width="1.77734375" style="231" customWidth="1"/>
    <col min="6" max="6" width="46.21875" style="302" customWidth="1"/>
    <col min="7" max="8" width="1.6640625" style="231" customWidth="1"/>
    <col min="9" max="9" width="23.6640625" style="302" customWidth="1"/>
    <col min="10" max="10" width="1.6640625" style="231" customWidth="1"/>
    <col min="11" max="11" width="5.33203125" style="231" customWidth="1"/>
    <col min="12" max="16384" width="9" style="231"/>
  </cols>
  <sheetData>
    <row r="2" spans="1:11" ht="20.100000000000001" customHeight="1">
      <c r="A2" s="858" t="s">
        <v>131</v>
      </c>
      <c r="B2" s="858"/>
      <c r="C2" s="858"/>
      <c r="D2" s="858"/>
      <c r="E2" s="858"/>
      <c r="F2" s="858"/>
      <c r="G2" s="858"/>
      <c r="H2" s="858"/>
      <c r="I2" s="858"/>
      <c r="J2" s="858"/>
      <c r="K2" s="858"/>
    </row>
    <row r="3" spans="1:11" ht="24.9" customHeight="1">
      <c r="B3" s="753" t="s">
        <v>588</v>
      </c>
      <c r="C3" s="753"/>
      <c r="D3" s="753"/>
      <c r="E3" s="753"/>
      <c r="F3" s="753"/>
      <c r="G3" s="753"/>
      <c r="H3" s="753"/>
      <c r="I3" s="753"/>
      <c r="J3" s="753"/>
    </row>
    <row r="4" spans="1:11" ht="24.75" customHeight="1">
      <c r="B4" s="753" t="s">
        <v>581</v>
      </c>
      <c r="C4" s="753"/>
      <c r="D4" s="753"/>
      <c r="E4" s="753"/>
      <c r="F4" s="753"/>
      <c r="G4" s="753"/>
      <c r="H4" s="753"/>
      <c r="I4" s="753"/>
      <c r="J4" s="753"/>
    </row>
    <row r="5" spans="1:11" ht="12.75" customHeight="1">
      <c r="B5" s="894"/>
      <c r="C5" s="894"/>
      <c r="D5" s="894"/>
      <c r="E5" s="894"/>
      <c r="F5" s="894"/>
      <c r="G5" s="894"/>
      <c r="H5" s="894"/>
      <c r="I5" s="894"/>
      <c r="J5" s="894"/>
    </row>
    <row r="6" spans="1:11" ht="37.5" customHeight="1">
      <c r="B6" s="897" t="s">
        <v>589</v>
      </c>
      <c r="C6" s="899"/>
      <c r="D6" s="899"/>
      <c r="E6" s="899"/>
      <c r="F6" s="899"/>
      <c r="G6" s="899"/>
      <c r="H6" s="899"/>
      <c r="I6" s="899"/>
      <c r="J6" s="898"/>
    </row>
    <row r="7" spans="1:11" ht="10.5" customHeight="1">
      <c r="B7" s="946"/>
      <c r="C7" s="1019" t="s">
        <v>590</v>
      </c>
      <c r="D7" s="951"/>
      <c r="E7" s="1020"/>
      <c r="F7" s="1019" t="s">
        <v>359</v>
      </c>
      <c r="G7" s="1017"/>
      <c r="H7" s="946"/>
      <c r="I7" s="1018" t="s">
        <v>591</v>
      </c>
      <c r="J7" s="951"/>
    </row>
    <row r="8" spans="1:11" ht="43.5" customHeight="1">
      <c r="B8" s="947"/>
      <c r="C8" s="958"/>
      <c r="D8" s="952"/>
      <c r="E8" s="995"/>
      <c r="F8" s="958"/>
      <c r="G8" s="997"/>
      <c r="H8" s="947"/>
      <c r="I8" s="1016"/>
      <c r="J8" s="952"/>
    </row>
    <row r="9" spans="1:11" ht="14.25" customHeight="1">
      <c r="B9" s="1000"/>
      <c r="C9" s="1001"/>
      <c r="D9" s="1002"/>
      <c r="E9" s="1003"/>
      <c r="F9" s="1004"/>
      <c r="G9" s="1005"/>
      <c r="H9" s="1009"/>
      <c r="I9" s="1010"/>
      <c r="J9" s="1011"/>
    </row>
    <row r="10" spans="1:11" ht="26.25" customHeight="1">
      <c r="B10" s="1012"/>
      <c r="C10" s="1013"/>
      <c r="D10" s="1014"/>
      <c r="E10" s="1006"/>
      <c r="F10" s="1007"/>
      <c r="G10" s="1008"/>
      <c r="H10" s="1012"/>
      <c r="I10" s="1013"/>
      <c r="J10" s="1014"/>
    </row>
    <row r="11" spans="1:11" ht="14.25" customHeight="1">
      <c r="B11" s="986"/>
      <c r="C11" s="987"/>
      <c r="D11" s="988"/>
      <c r="E11" s="989"/>
      <c r="F11" s="990"/>
      <c r="G11" s="991"/>
      <c r="H11" s="986"/>
      <c r="I11" s="987"/>
      <c r="J11" s="988"/>
    </row>
    <row r="12" spans="1:11" ht="26.25" customHeight="1">
      <c r="B12" s="995"/>
      <c r="C12" s="996"/>
      <c r="D12" s="997"/>
      <c r="E12" s="992"/>
      <c r="F12" s="993"/>
      <c r="G12" s="994"/>
      <c r="H12" s="995"/>
      <c r="I12" s="996"/>
      <c r="J12" s="997"/>
    </row>
    <row r="13" spans="1:11" ht="14.25" customHeight="1">
      <c r="B13" s="986"/>
      <c r="C13" s="987"/>
      <c r="D13" s="988"/>
      <c r="E13" s="989"/>
      <c r="F13" s="990"/>
      <c r="G13" s="991"/>
      <c r="H13" s="986"/>
      <c r="I13" s="987"/>
      <c r="J13" s="988"/>
    </row>
    <row r="14" spans="1:11" ht="26.25" customHeight="1">
      <c r="B14" s="995"/>
      <c r="C14" s="996"/>
      <c r="D14" s="997"/>
      <c r="E14" s="992"/>
      <c r="F14" s="993"/>
      <c r="G14" s="994"/>
      <c r="H14" s="995"/>
      <c r="I14" s="996"/>
      <c r="J14" s="997"/>
    </row>
    <row r="15" spans="1:11" ht="14.25" customHeight="1">
      <c r="B15" s="986"/>
      <c r="C15" s="987"/>
      <c r="D15" s="988"/>
      <c r="E15" s="989"/>
      <c r="F15" s="990"/>
      <c r="G15" s="991"/>
      <c r="H15" s="986"/>
      <c r="I15" s="987"/>
      <c r="J15" s="988"/>
    </row>
    <row r="16" spans="1:11" ht="26.25" customHeight="1">
      <c r="B16" s="995"/>
      <c r="C16" s="996"/>
      <c r="D16" s="997"/>
      <c r="E16" s="992"/>
      <c r="F16" s="993"/>
      <c r="G16" s="994"/>
      <c r="H16" s="995"/>
      <c r="I16" s="996"/>
      <c r="J16" s="997"/>
    </row>
    <row r="17" spans="2:11" ht="14.25" customHeight="1">
      <c r="B17" s="986"/>
      <c r="C17" s="987"/>
      <c r="D17" s="988"/>
      <c r="E17" s="989"/>
      <c r="F17" s="990"/>
      <c r="G17" s="991"/>
      <c r="H17" s="986"/>
      <c r="I17" s="987"/>
      <c r="J17" s="988"/>
      <c r="K17" s="235"/>
    </row>
    <row r="18" spans="2:11" ht="26.25" customHeight="1">
      <c r="B18" s="995"/>
      <c r="C18" s="996"/>
      <c r="D18" s="997"/>
      <c r="E18" s="992"/>
      <c r="F18" s="993"/>
      <c r="G18" s="994"/>
      <c r="H18" s="995"/>
      <c r="I18" s="996"/>
      <c r="J18" s="997"/>
    </row>
    <row r="19" spans="2:11" ht="14.25" customHeight="1">
      <c r="B19" s="986"/>
      <c r="C19" s="987"/>
      <c r="D19" s="988"/>
      <c r="E19" s="989"/>
      <c r="F19" s="990"/>
      <c r="G19" s="991"/>
      <c r="H19" s="986"/>
      <c r="I19" s="987"/>
      <c r="J19" s="988"/>
    </row>
    <row r="20" spans="2:11" ht="26.25" customHeight="1">
      <c r="B20" s="995"/>
      <c r="C20" s="996"/>
      <c r="D20" s="997"/>
      <c r="E20" s="992"/>
      <c r="F20" s="993"/>
      <c r="G20" s="994"/>
      <c r="H20" s="995"/>
      <c r="I20" s="996"/>
      <c r="J20" s="997"/>
    </row>
    <row r="21" spans="2:11" ht="14.25" customHeight="1">
      <c r="B21" s="986"/>
      <c r="C21" s="987"/>
      <c r="D21" s="988"/>
      <c r="E21" s="989"/>
      <c r="F21" s="990"/>
      <c r="G21" s="991"/>
      <c r="H21" s="986"/>
      <c r="I21" s="987"/>
      <c r="J21" s="988"/>
    </row>
    <row r="22" spans="2:11" ht="26.25" customHeight="1">
      <c r="B22" s="995"/>
      <c r="C22" s="996"/>
      <c r="D22" s="997"/>
      <c r="E22" s="992"/>
      <c r="F22" s="993"/>
      <c r="G22" s="994"/>
      <c r="H22" s="995"/>
      <c r="I22" s="996"/>
      <c r="J22" s="997"/>
    </row>
    <row r="23" spans="2:11" ht="37.5" customHeight="1">
      <c r="B23" s="897" t="s">
        <v>603</v>
      </c>
      <c r="C23" s="899"/>
      <c r="D23" s="899"/>
      <c r="E23" s="899"/>
      <c r="F23" s="899"/>
      <c r="G23" s="899"/>
      <c r="H23" s="899"/>
      <c r="I23" s="899"/>
      <c r="J23" s="898"/>
    </row>
    <row r="24" spans="2:11" ht="10.5" customHeight="1">
      <c r="B24" s="945"/>
      <c r="C24" s="957" t="s">
        <v>590</v>
      </c>
      <c r="D24" s="950"/>
      <c r="E24" s="986"/>
      <c r="F24" s="957" t="s">
        <v>359</v>
      </c>
      <c r="G24" s="988"/>
      <c r="H24" s="945"/>
      <c r="I24" s="1015" t="s">
        <v>591</v>
      </c>
      <c r="J24" s="950"/>
    </row>
    <row r="25" spans="2:11" ht="39.75" customHeight="1">
      <c r="B25" s="947"/>
      <c r="C25" s="958"/>
      <c r="D25" s="952"/>
      <c r="E25" s="995"/>
      <c r="F25" s="958"/>
      <c r="G25" s="997"/>
      <c r="H25" s="947"/>
      <c r="I25" s="1016"/>
      <c r="J25" s="952"/>
    </row>
    <row r="26" spans="2:11" ht="14.25" customHeight="1">
      <c r="B26" s="1000"/>
      <c r="C26" s="1001"/>
      <c r="D26" s="1002"/>
      <c r="E26" s="1003"/>
      <c r="F26" s="1004"/>
      <c r="G26" s="1005"/>
      <c r="H26" s="1009"/>
      <c r="I26" s="1010"/>
      <c r="J26" s="1011"/>
    </row>
    <row r="27" spans="2:11" ht="30" customHeight="1">
      <c r="B27" s="1012"/>
      <c r="C27" s="1013"/>
      <c r="D27" s="1014"/>
      <c r="E27" s="1006"/>
      <c r="F27" s="1007"/>
      <c r="G27" s="1008"/>
      <c r="H27" s="1012"/>
      <c r="I27" s="1013"/>
      <c r="J27" s="1014"/>
    </row>
    <row r="28" spans="2:11" ht="14.25" customHeight="1">
      <c r="B28" s="986"/>
      <c r="C28" s="987"/>
      <c r="D28" s="988"/>
      <c r="E28" s="989"/>
      <c r="F28" s="990"/>
      <c r="G28" s="991"/>
      <c r="H28" s="986"/>
      <c r="I28" s="987"/>
      <c r="J28" s="988"/>
    </row>
    <row r="29" spans="2:11" ht="30" customHeight="1">
      <c r="B29" s="995"/>
      <c r="C29" s="996"/>
      <c r="D29" s="997"/>
      <c r="E29" s="992"/>
      <c r="F29" s="993"/>
      <c r="G29" s="994"/>
      <c r="H29" s="995"/>
      <c r="I29" s="996"/>
      <c r="J29" s="997"/>
    </row>
    <row r="30" spans="2:11" ht="14.25" customHeight="1">
      <c r="B30" s="986"/>
      <c r="C30" s="987"/>
      <c r="D30" s="988"/>
      <c r="E30" s="989"/>
      <c r="F30" s="990"/>
      <c r="G30" s="991"/>
      <c r="H30" s="986"/>
      <c r="I30" s="987"/>
      <c r="J30" s="988"/>
    </row>
    <row r="31" spans="2:11" ht="30" customHeight="1">
      <c r="B31" s="995"/>
      <c r="C31" s="996"/>
      <c r="D31" s="997"/>
      <c r="E31" s="992"/>
      <c r="F31" s="993"/>
      <c r="G31" s="994"/>
      <c r="H31" s="995"/>
      <c r="I31" s="996"/>
      <c r="J31" s="997"/>
    </row>
    <row r="32" spans="2:11" ht="14.25" customHeight="1">
      <c r="B32" s="986"/>
      <c r="C32" s="987"/>
      <c r="D32" s="988"/>
      <c r="E32" s="989"/>
      <c r="F32" s="990"/>
      <c r="G32" s="991"/>
      <c r="H32" s="986"/>
      <c r="I32" s="987"/>
      <c r="J32" s="988"/>
    </row>
    <row r="33" spans="2:14" ht="30" customHeight="1">
      <c r="B33" s="995"/>
      <c r="C33" s="996"/>
      <c r="D33" s="997"/>
      <c r="E33" s="992"/>
      <c r="F33" s="993"/>
      <c r="G33" s="994"/>
      <c r="H33" s="995"/>
      <c r="I33" s="996"/>
      <c r="J33" s="997"/>
    </row>
    <row r="34" spans="2:14" ht="14.25" customHeight="1">
      <c r="B34" s="986"/>
      <c r="C34" s="987"/>
      <c r="D34" s="988"/>
      <c r="E34" s="989"/>
      <c r="F34" s="990"/>
      <c r="G34" s="991"/>
      <c r="H34" s="986"/>
      <c r="I34" s="987"/>
      <c r="J34" s="988"/>
    </row>
    <row r="35" spans="2:14" ht="30" customHeight="1">
      <c r="B35" s="995"/>
      <c r="C35" s="996"/>
      <c r="D35" s="997"/>
      <c r="E35" s="992"/>
      <c r="F35" s="993"/>
      <c r="G35" s="994"/>
      <c r="H35" s="995"/>
      <c r="I35" s="996"/>
      <c r="J35" s="997"/>
    </row>
    <row r="36" spans="2:14" ht="14.25" customHeight="1">
      <c r="B36" s="986"/>
      <c r="C36" s="987"/>
      <c r="D36" s="988"/>
      <c r="E36" s="989"/>
      <c r="F36" s="990"/>
      <c r="G36" s="991"/>
      <c r="H36" s="986"/>
      <c r="I36" s="987"/>
      <c r="J36" s="988"/>
    </row>
    <row r="37" spans="2:14" ht="30" customHeight="1">
      <c r="B37" s="995"/>
      <c r="C37" s="996"/>
      <c r="D37" s="997"/>
      <c r="E37" s="992"/>
      <c r="F37" s="993"/>
      <c r="G37" s="994"/>
      <c r="H37" s="995"/>
      <c r="I37" s="996"/>
      <c r="J37" s="997"/>
    </row>
    <row r="38" spans="2:14" ht="14.25" customHeight="1">
      <c r="B38" s="986"/>
      <c r="C38" s="987"/>
      <c r="D38" s="988"/>
      <c r="E38" s="989"/>
      <c r="F38" s="990"/>
      <c r="G38" s="991"/>
      <c r="H38" s="986"/>
      <c r="I38" s="987"/>
      <c r="J38" s="988"/>
    </row>
    <row r="39" spans="2:14" ht="30" customHeight="1">
      <c r="B39" s="995"/>
      <c r="C39" s="996"/>
      <c r="D39" s="997"/>
      <c r="E39" s="992"/>
      <c r="F39" s="993"/>
      <c r="G39" s="994"/>
      <c r="H39" s="995"/>
      <c r="I39" s="996"/>
      <c r="J39" s="997"/>
    </row>
    <row r="40" spans="2:14" ht="14.25" customHeight="1">
      <c r="B40" s="496"/>
      <c r="C40" s="497"/>
      <c r="D40" s="496"/>
      <c r="E40" s="498"/>
      <c r="F40" s="497"/>
      <c r="G40" s="499"/>
      <c r="H40" s="499"/>
      <c r="I40" s="500"/>
      <c r="J40" s="499"/>
    </row>
    <row r="41" spans="2:14" ht="20.100000000000001" customHeight="1">
      <c r="B41" s="231" t="s">
        <v>416</v>
      </c>
      <c r="F41" s="231"/>
    </row>
    <row r="42" spans="2:14" ht="15" customHeight="1">
      <c r="C42" s="998" t="s">
        <v>604</v>
      </c>
      <c r="D42" s="998"/>
      <c r="E42" s="998"/>
      <c r="F42" s="998"/>
      <c r="I42" s="518" t="str">
        <f>IF(第一面!R21="","",第一面!R21)</f>
        <v/>
      </c>
      <c r="J42" s="517"/>
      <c r="K42" s="517"/>
      <c r="L42" s="517"/>
      <c r="M42" s="517"/>
      <c r="N42" s="517"/>
    </row>
    <row r="43" spans="2:14" ht="19.5" customHeight="1">
      <c r="G43" s="270" t="s">
        <v>417</v>
      </c>
      <c r="I43" s="999" t="str">
        <f>IF(第一面!R22="","",第一面!R22)</f>
        <v/>
      </c>
      <c r="J43" s="999"/>
    </row>
    <row r="44" spans="2:14" ht="12.9" customHeight="1"/>
    <row r="45" spans="2:14" ht="11.25" customHeight="1">
      <c r="B45" s="231" t="s">
        <v>592</v>
      </c>
      <c r="C45" s="231"/>
      <c r="F45" s="231"/>
      <c r="I45" s="231"/>
    </row>
    <row r="46" spans="2:14" ht="20.100000000000001" customHeight="1">
      <c r="B46" s="985" t="s">
        <v>593</v>
      </c>
      <c r="C46" s="985"/>
      <c r="D46" s="985"/>
      <c r="E46" s="985"/>
      <c r="F46" s="985"/>
      <c r="G46" s="985"/>
      <c r="H46" s="985"/>
      <c r="I46" s="985"/>
      <c r="J46" s="985"/>
      <c r="K46" s="501"/>
      <c r="L46" s="501"/>
      <c r="M46" s="501"/>
      <c r="N46" s="501"/>
    </row>
    <row r="47" spans="2:14" ht="20.100000000000001" customHeight="1">
      <c r="B47" s="985"/>
      <c r="C47" s="985"/>
      <c r="D47" s="985"/>
      <c r="E47" s="985"/>
      <c r="F47" s="985"/>
      <c r="G47" s="985"/>
      <c r="H47" s="985"/>
      <c r="I47" s="985"/>
      <c r="J47" s="985"/>
      <c r="K47" s="501"/>
      <c r="L47" s="501"/>
      <c r="M47" s="501"/>
      <c r="N47" s="501"/>
    </row>
  </sheetData>
  <protectedRanges>
    <protectedRange sqref="I42:N42" name="範囲1"/>
  </protectedRanges>
  <mergeCells count="83">
    <mergeCell ref="A2:K2"/>
    <mergeCell ref="B3:J3"/>
    <mergeCell ref="B4:J4"/>
    <mergeCell ref="B5:J5"/>
    <mergeCell ref="B6:J6"/>
    <mergeCell ref="G7:G8"/>
    <mergeCell ref="H7:H8"/>
    <mergeCell ref="I7:I8"/>
    <mergeCell ref="J7:J8"/>
    <mergeCell ref="B9:D9"/>
    <mergeCell ref="E9:G10"/>
    <mergeCell ref="H9:J10"/>
    <mergeCell ref="B10:D10"/>
    <mergeCell ref="B7:B8"/>
    <mergeCell ref="C7:C8"/>
    <mergeCell ref="D7:D8"/>
    <mergeCell ref="E7:E8"/>
    <mergeCell ref="F7:F8"/>
    <mergeCell ref="B11:D11"/>
    <mergeCell ref="E11:G12"/>
    <mergeCell ref="H11:J12"/>
    <mergeCell ref="B12:D12"/>
    <mergeCell ref="B13:D13"/>
    <mergeCell ref="E13:G14"/>
    <mergeCell ref="H13:J14"/>
    <mergeCell ref="B14:D14"/>
    <mergeCell ref="B15:D15"/>
    <mergeCell ref="E15:G16"/>
    <mergeCell ref="H15:J16"/>
    <mergeCell ref="B16:D16"/>
    <mergeCell ref="B17:D17"/>
    <mergeCell ref="E17:G18"/>
    <mergeCell ref="H17:J18"/>
    <mergeCell ref="B18:D18"/>
    <mergeCell ref="B19:D19"/>
    <mergeCell ref="E19:G20"/>
    <mergeCell ref="H19:J20"/>
    <mergeCell ref="B20:D20"/>
    <mergeCell ref="B21:D21"/>
    <mergeCell ref="E21:G22"/>
    <mergeCell ref="H21:J22"/>
    <mergeCell ref="B22:D22"/>
    <mergeCell ref="B23:J23"/>
    <mergeCell ref="B24:B25"/>
    <mergeCell ref="C24:C25"/>
    <mergeCell ref="D24:D25"/>
    <mergeCell ref="E24:E25"/>
    <mergeCell ref="F24:F25"/>
    <mergeCell ref="G24:G25"/>
    <mergeCell ref="H24:H25"/>
    <mergeCell ref="I24:I25"/>
    <mergeCell ref="J24:J25"/>
    <mergeCell ref="B26:D26"/>
    <mergeCell ref="E26:G27"/>
    <mergeCell ref="H26:J27"/>
    <mergeCell ref="B27:D27"/>
    <mergeCell ref="B28:D28"/>
    <mergeCell ref="E28:G29"/>
    <mergeCell ref="H28:J29"/>
    <mergeCell ref="B29:D29"/>
    <mergeCell ref="B30:D30"/>
    <mergeCell ref="E30:G31"/>
    <mergeCell ref="H30:J31"/>
    <mergeCell ref="B31:D31"/>
    <mergeCell ref="B32:D32"/>
    <mergeCell ref="E32:G33"/>
    <mergeCell ref="H32:J33"/>
    <mergeCell ref="B33:D33"/>
    <mergeCell ref="B34:D34"/>
    <mergeCell ref="E34:G35"/>
    <mergeCell ref="H34:J35"/>
    <mergeCell ref="B35:D35"/>
    <mergeCell ref="B36:D36"/>
    <mergeCell ref="E36:G37"/>
    <mergeCell ref="H36:J37"/>
    <mergeCell ref="B37:D37"/>
    <mergeCell ref="B46:J47"/>
    <mergeCell ref="B38:D38"/>
    <mergeCell ref="E38:G39"/>
    <mergeCell ref="H38:J39"/>
    <mergeCell ref="B39:D39"/>
    <mergeCell ref="C42:F42"/>
    <mergeCell ref="I43:J43"/>
  </mergeCells>
  <phoneticPr fontId="3"/>
  <dataValidations count="1">
    <dataValidation imeMode="fullKatakana" allowBlank="1" showInputMessage="1" showErrorMessage="1" sqref="B9:D9 B11:D11 B13:D13 B15:D15 B17:D17 B19:D19 B21:D21 B26:D26 B28:D28 B30:D30 B32:D32 B34:D34 B36:D36 B38:D38" xr:uid="{D9F4F815-E6B0-4C02-AF58-8A8E8E06C849}"/>
  </dataValidations>
  <printOptions horizontalCentered="1"/>
  <pageMargins left="0.59055118110236227" right="0.59055118110236227" top="0.59055118110236227" bottom="0.59055118110236227" header="0.51181102362204722" footer="0.51181102362204722"/>
  <pageSetup paperSize="9" scale="80" orientation="portrait" blackAndWhite="1" verticalDpi="300"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CFFFF"/>
  </sheetPr>
  <dimension ref="A1:R54"/>
  <sheetViews>
    <sheetView showGridLines="0" view="pageBreakPreview" zoomScaleNormal="100" workbookViewId="0">
      <selection sqref="A1:R1"/>
    </sheetView>
  </sheetViews>
  <sheetFormatPr defaultColWidth="9" defaultRowHeight="20.100000000000001" customHeight="1"/>
  <cols>
    <col min="1" max="1" width="3.6640625" style="231" customWidth="1"/>
    <col min="2" max="2" width="8.77734375" style="231" customWidth="1"/>
    <col min="3" max="9" width="3.6640625" style="231" customWidth="1"/>
    <col min="10" max="10" width="13.6640625" style="231" customWidth="1"/>
    <col min="11" max="11" width="3.6640625" style="231" customWidth="1"/>
    <col min="12" max="12" width="6.109375" style="231" customWidth="1"/>
    <col min="13" max="15" width="9.109375" style="231" customWidth="1"/>
    <col min="16" max="16" width="5.6640625" style="231" customWidth="1"/>
    <col min="17" max="17" width="4.109375" style="231" customWidth="1"/>
    <col min="18" max="18" width="3.6640625" style="231" customWidth="1"/>
    <col min="19" max="19" width="1.44140625" style="231" customWidth="1"/>
    <col min="20" max="21" width="9" style="231"/>
    <col min="22" max="22" width="0.44140625" style="231" customWidth="1"/>
    <col min="23" max="16384" width="9" style="231"/>
  </cols>
  <sheetData>
    <row r="1" spans="1:18" ht="15.9" customHeight="1">
      <c r="A1" s="858" t="s">
        <v>131</v>
      </c>
      <c r="B1" s="858"/>
      <c r="C1" s="858"/>
      <c r="D1" s="858"/>
      <c r="E1" s="858"/>
      <c r="F1" s="858"/>
      <c r="G1" s="858"/>
      <c r="H1" s="858"/>
      <c r="I1" s="858"/>
      <c r="J1" s="858"/>
      <c r="K1" s="858"/>
      <c r="L1" s="858"/>
      <c r="M1" s="858"/>
      <c r="N1" s="858"/>
      <c r="O1" s="858"/>
      <c r="P1" s="858"/>
      <c r="Q1" s="858"/>
      <c r="R1" s="858"/>
    </row>
    <row r="2" spans="1:18" ht="24.9" customHeight="1">
      <c r="A2" s="753" t="s">
        <v>575</v>
      </c>
      <c r="B2" s="753"/>
      <c r="C2" s="753"/>
      <c r="D2" s="753"/>
      <c r="E2" s="753"/>
      <c r="F2" s="753"/>
      <c r="G2" s="753"/>
      <c r="H2" s="753"/>
      <c r="I2" s="753"/>
      <c r="J2" s="753"/>
      <c r="K2" s="753"/>
      <c r="L2" s="753"/>
      <c r="M2" s="753"/>
      <c r="N2" s="753"/>
      <c r="O2" s="753"/>
      <c r="P2" s="753"/>
      <c r="Q2" s="753"/>
      <c r="R2" s="753"/>
    </row>
    <row r="3" spans="1:18" ht="24.9" customHeight="1">
      <c r="A3" s="753" t="s">
        <v>388</v>
      </c>
      <c r="B3" s="753"/>
      <c r="C3" s="753"/>
      <c r="D3" s="753"/>
      <c r="E3" s="753"/>
      <c r="F3" s="753"/>
      <c r="G3" s="753"/>
      <c r="H3" s="753"/>
      <c r="I3" s="753"/>
      <c r="J3" s="753"/>
      <c r="K3" s="753"/>
      <c r="L3" s="753"/>
      <c r="M3" s="753"/>
      <c r="N3" s="753"/>
      <c r="O3" s="753"/>
      <c r="P3" s="753"/>
      <c r="Q3" s="753"/>
      <c r="R3" s="753"/>
    </row>
    <row r="5" spans="1:18" ht="20.100000000000001" customHeight="1">
      <c r="B5" s="945" t="s">
        <v>389</v>
      </c>
      <c r="C5" s="948"/>
      <c r="D5" s="948"/>
      <c r="E5" s="948"/>
      <c r="F5" s="948"/>
      <c r="G5" s="948"/>
      <c r="H5" s="948"/>
      <c r="I5" s="950"/>
      <c r="J5" s="1029" t="s">
        <v>390</v>
      </c>
      <c r="K5" s="897" t="s">
        <v>391</v>
      </c>
      <c r="L5" s="899"/>
      <c r="M5" s="899"/>
      <c r="N5" s="899"/>
      <c r="O5" s="899"/>
      <c r="P5" s="899"/>
      <c r="Q5" s="898"/>
    </row>
    <row r="6" spans="1:18" ht="20.100000000000001" customHeight="1">
      <c r="B6" s="947"/>
      <c r="C6" s="949"/>
      <c r="D6" s="949"/>
      <c r="E6" s="949"/>
      <c r="F6" s="949"/>
      <c r="G6" s="949"/>
      <c r="H6" s="949"/>
      <c r="I6" s="952"/>
      <c r="J6" s="1030"/>
      <c r="K6" s="287" t="s">
        <v>602</v>
      </c>
      <c r="L6" s="289"/>
      <c r="M6" s="268" t="s">
        <v>392</v>
      </c>
      <c r="N6" s="268" t="s">
        <v>393</v>
      </c>
      <c r="O6" s="236" t="s">
        <v>394</v>
      </c>
      <c r="P6" s="1031" t="s">
        <v>395</v>
      </c>
      <c r="Q6" s="1031"/>
    </row>
    <row r="7" spans="1:18" ht="15" customHeight="1">
      <c r="B7" s="1021" t="s">
        <v>396</v>
      </c>
      <c r="C7" s="1022"/>
      <c r="D7" s="1022"/>
      <c r="E7" s="1022"/>
      <c r="F7" s="1022"/>
      <c r="G7" s="1022"/>
      <c r="H7" s="1022"/>
      <c r="I7" s="1023"/>
      <c r="J7" s="1036"/>
      <c r="K7" s="1039"/>
      <c r="L7" s="1040"/>
      <c r="M7" s="1045"/>
      <c r="N7" s="512"/>
      <c r="O7" s="1046"/>
      <c r="P7" s="1035" t="s">
        <v>176</v>
      </c>
      <c r="Q7" s="1035"/>
    </row>
    <row r="8" spans="1:18" ht="20.100000000000001" customHeight="1">
      <c r="B8" s="1024">
        <f>'添付書類（４）'!B23:C23</f>
        <v>0</v>
      </c>
      <c r="C8" s="1025"/>
      <c r="D8" s="1025"/>
      <c r="E8" s="1025"/>
      <c r="F8" s="1025"/>
      <c r="G8" s="1025"/>
      <c r="H8" s="1025"/>
      <c r="I8" s="1026"/>
      <c r="J8" s="1037"/>
      <c r="K8" s="1041"/>
      <c r="L8" s="1042"/>
      <c r="M8" s="1045"/>
      <c r="N8" s="279"/>
      <c r="O8" s="1046"/>
      <c r="P8" s="1035"/>
      <c r="Q8" s="1035"/>
    </row>
    <row r="9" spans="1:18" ht="15" customHeight="1">
      <c r="B9" s="1027" t="s">
        <v>397</v>
      </c>
      <c r="C9" s="878"/>
      <c r="D9" s="878"/>
      <c r="E9" s="878"/>
      <c r="F9" s="878"/>
      <c r="G9" s="878"/>
      <c r="H9" s="878"/>
      <c r="I9" s="1028"/>
      <c r="J9" s="1037"/>
      <c r="K9" s="1041"/>
      <c r="L9" s="1042"/>
      <c r="M9" s="1045"/>
      <c r="N9" s="513"/>
      <c r="O9" s="1046"/>
      <c r="P9" s="1035"/>
      <c r="Q9" s="1035"/>
    </row>
    <row r="10" spans="1:18" ht="19.5" customHeight="1">
      <c r="B10" s="1032">
        <f>'添付書類（４）'!D23</f>
        <v>0</v>
      </c>
      <c r="C10" s="1033"/>
      <c r="D10" s="1033"/>
      <c r="E10" s="1033"/>
      <c r="F10" s="1033"/>
      <c r="G10" s="1033"/>
      <c r="H10" s="1033"/>
      <c r="I10" s="1034"/>
      <c r="J10" s="1038"/>
      <c r="K10" s="1043"/>
      <c r="L10" s="1044"/>
      <c r="M10" s="1045"/>
      <c r="N10" s="486"/>
      <c r="O10" s="1046"/>
      <c r="P10" s="1035"/>
      <c r="Q10" s="1035"/>
    </row>
    <row r="11" spans="1:18" ht="15" customHeight="1">
      <c r="B11" s="1021" t="s">
        <v>396</v>
      </c>
      <c r="C11" s="1022"/>
      <c r="D11" s="1022"/>
      <c r="E11" s="1022"/>
      <c r="F11" s="1022"/>
      <c r="G11" s="1022"/>
      <c r="H11" s="1022"/>
      <c r="I11" s="1023"/>
      <c r="J11" s="1036"/>
      <c r="K11" s="1039"/>
      <c r="L11" s="1040"/>
      <c r="M11" s="1045"/>
      <c r="N11" s="281"/>
      <c r="O11" s="1046"/>
      <c r="P11" s="1035" t="s">
        <v>176</v>
      </c>
      <c r="Q11" s="1035"/>
    </row>
    <row r="12" spans="1:18" ht="20.100000000000001" customHeight="1">
      <c r="B12" s="1047" t="str">
        <f>IF('添付書類（４）'!B24:C24="","",'添付書類（４）'!B24:C24)</f>
        <v/>
      </c>
      <c r="C12" s="1048"/>
      <c r="D12" s="1048"/>
      <c r="E12" s="1048"/>
      <c r="F12" s="1048"/>
      <c r="G12" s="1048"/>
      <c r="H12" s="1048"/>
      <c r="I12" s="1049"/>
      <c r="J12" s="1037"/>
      <c r="K12" s="1041"/>
      <c r="L12" s="1042"/>
      <c r="M12" s="1045"/>
      <c r="N12" s="279"/>
      <c r="O12" s="1046"/>
      <c r="P12" s="1035"/>
      <c r="Q12" s="1035"/>
    </row>
    <row r="13" spans="1:18" ht="15" customHeight="1">
      <c r="B13" s="1027" t="s">
        <v>397</v>
      </c>
      <c r="C13" s="878"/>
      <c r="D13" s="878"/>
      <c r="E13" s="878"/>
      <c r="F13" s="878"/>
      <c r="G13" s="878"/>
      <c r="H13" s="878"/>
      <c r="I13" s="1028"/>
      <c r="J13" s="1037"/>
      <c r="K13" s="1041"/>
      <c r="L13" s="1042"/>
      <c r="M13" s="1045"/>
      <c r="N13" s="280"/>
      <c r="O13" s="1046"/>
      <c r="P13" s="1035"/>
      <c r="Q13" s="1035"/>
    </row>
    <row r="14" spans="1:18" ht="20.100000000000001" customHeight="1">
      <c r="B14" s="1057" t="str">
        <f>IF('添付書類（４）'!D24="","",'添付書類（４）'!D24)</f>
        <v/>
      </c>
      <c r="C14" s="1058"/>
      <c r="D14" s="1058"/>
      <c r="E14" s="1058"/>
      <c r="F14" s="1058"/>
      <c r="G14" s="1058"/>
      <c r="H14" s="1058"/>
      <c r="I14" s="1059"/>
      <c r="J14" s="1038"/>
      <c r="K14" s="1043"/>
      <c r="L14" s="1044"/>
      <c r="M14" s="1045"/>
      <c r="N14" s="486"/>
      <c r="O14" s="1046"/>
      <c r="P14" s="1035"/>
      <c r="Q14" s="1035"/>
    </row>
    <row r="15" spans="1:18" ht="15" customHeight="1">
      <c r="B15" s="1021" t="s">
        <v>396</v>
      </c>
      <c r="C15" s="1022"/>
      <c r="D15" s="1022"/>
      <c r="E15" s="1022"/>
      <c r="F15" s="1022"/>
      <c r="G15" s="1022"/>
      <c r="H15" s="1022"/>
      <c r="I15" s="1023"/>
      <c r="J15" s="1036"/>
      <c r="K15" s="1039"/>
      <c r="L15" s="1040"/>
      <c r="M15" s="1045"/>
      <c r="N15" s="281"/>
      <c r="O15" s="1046"/>
      <c r="P15" s="1035" t="s">
        <v>176</v>
      </c>
      <c r="Q15" s="1035"/>
    </row>
    <row r="16" spans="1:18" ht="20.100000000000001" customHeight="1">
      <c r="B16" s="1047" t="str">
        <f>IF('添付書類（４）'!B25:C25="","",'添付書類（４）'!B25:C25)</f>
        <v/>
      </c>
      <c r="C16" s="1048"/>
      <c r="D16" s="1048"/>
      <c r="E16" s="1048"/>
      <c r="F16" s="1048"/>
      <c r="G16" s="1048"/>
      <c r="H16" s="1048"/>
      <c r="I16" s="1049"/>
      <c r="J16" s="1037"/>
      <c r="K16" s="1041"/>
      <c r="L16" s="1042"/>
      <c r="M16" s="1045"/>
      <c r="N16" s="279"/>
      <c r="O16" s="1046"/>
      <c r="P16" s="1035"/>
      <c r="Q16" s="1035"/>
    </row>
    <row r="17" spans="2:17" ht="15" customHeight="1">
      <c r="B17" s="1027" t="s">
        <v>397</v>
      </c>
      <c r="C17" s="878"/>
      <c r="D17" s="878"/>
      <c r="E17" s="878"/>
      <c r="F17" s="878"/>
      <c r="G17" s="878"/>
      <c r="H17" s="878"/>
      <c r="I17" s="1028"/>
      <c r="J17" s="1037"/>
      <c r="K17" s="1041"/>
      <c r="L17" s="1042"/>
      <c r="M17" s="1045"/>
      <c r="N17" s="280"/>
      <c r="O17" s="1046"/>
      <c r="P17" s="1035"/>
      <c r="Q17" s="1035"/>
    </row>
    <row r="18" spans="2:17" ht="20.100000000000001" customHeight="1">
      <c r="B18" s="1050" t="str">
        <f>IF('添付書類（４）'!D25="","",'添付書類（４）'!D25)</f>
        <v/>
      </c>
      <c r="C18" s="1051"/>
      <c r="D18" s="1051"/>
      <c r="E18" s="1051"/>
      <c r="F18" s="1051"/>
      <c r="G18" s="1051"/>
      <c r="H18" s="1051"/>
      <c r="I18" s="1052"/>
      <c r="J18" s="1038"/>
      <c r="K18" s="1043"/>
      <c r="L18" s="1044"/>
      <c r="M18" s="1045"/>
      <c r="N18" s="486"/>
      <c r="O18" s="1046"/>
      <c r="P18" s="1035"/>
      <c r="Q18" s="1035"/>
    </row>
    <row r="19" spans="2:17" ht="15" customHeight="1">
      <c r="B19" s="1021" t="s">
        <v>396</v>
      </c>
      <c r="C19" s="1022"/>
      <c r="D19" s="1022"/>
      <c r="E19" s="1022"/>
      <c r="F19" s="1022"/>
      <c r="G19" s="1022"/>
      <c r="H19" s="1022"/>
      <c r="I19" s="1023"/>
      <c r="J19" s="1036"/>
      <c r="K19" s="1039"/>
      <c r="L19" s="1040"/>
      <c r="M19" s="1045"/>
      <c r="N19" s="281"/>
      <c r="O19" s="1046"/>
      <c r="P19" s="1035" t="s">
        <v>176</v>
      </c>
      <c r="Q19" s="1035"/>
    </row>
    <row r="20" spans="2:17" ht="20.100000000000001" customHeight="1">
      <c r="B20" s="1047" t="str">
        <f>IF('添付書類（４）'!B26:C26="","",'添付書類（４）'!B26:C26)</f>
        <v/>
      </c>
      <c r="C20" s="1048"/>
      <c r="D20" s="1048"/>
      <c r="E20" s="1048"/>
      <c r="F20" s="1048"/>
      <c r="G20" s="1048"/>
      <c r="H20" s="1048"/>
      <c r="I20" s="1049"/>
      <c r="J20" s="1037"/>
      <c r="K20" s="1041"/>
      <c r="L20" s="1042"/>
      <c r="M20" s="1045"/>
      <c r="N20" s="279"/>
      <c r="O20" s="1046"/>
      <c r="P20" s="1035"/>
      <c r="Q20" s="1035"/>
    </row>
    <row r="21" spans="2:17" ht="15" customHeight="1">
      <c r="B21" s="1027" t="s">
        <v>397</v>
      </c>
      <c r="C21" s="878"/>
      <c r="D21" s="878"/>
      <c r="E21" s="878"/>
      <c r="F21" s="878"/>
      <c r="G21" s="878"/>
      <c r="H21" s="878"/>
      <c r="I21" s="1028"/>
      <c r="J21" s="1037"/>
      <c r="K21" s="1041"/>
      <c r="L21" s="1042"/>
      <c r="M21" s="1045"/>
      <c r="N21" s="280"/>
      <c r="O21" s="1046"/>
      <c r="P21" s="1035"/>
      <c r="Q21" s="1035"/>
    </row>
    <row r="22" spans="2:17" ht="20.100000000000001" customHeight="1">
      <c r="B22" s="1050" t="str">
        <f>IF('添付書類（４）'!D25="","",'添付書類（４）'!D25)</f>
        <v/>
      </c>
      <c r="C22" s="1051"/>
      <c r="D22" s="1051"/>
      <c r="E22" s="1051"/>
      <c r="F22" s="1051"/>
      <c r="G22" s="1051"/>
      <c r="H22" s="1051"/>
      <c r="I22" s="1052"/>
      <c r="J22" s="1038"/>
      <c r="K22" s="1043"/>
      <c r="L22" s="1044"/>
      <c r="M22" s="1045"/>
      <c r="N22" s="486"/>
      <c r="O22" s="1046"/>
      <c r="P22" s="1035"/>
      <c r="Q22" s="1035"/>
    </row>
    <row r="23" spans="2:17" ht="15" customHeight="1">
      <c r="B23" s="1021" t="s">
        <v>396</v>
      </c>
      <c r="C23" s="1022"/>
      <c r="D23" s="1022"/>
      <c r="E23" s="1022"/>
      <c r="F23" s="1022"/>
      <c r="G23" s="1022"/>
      <c r="H23" s="1022"/>
      <c r="I23" s="1023"/>
      <c r="J23" s="1036"/>
      <c r="K23" s="1039"/>
      <c r="L23" s="1040"/>
      <c r="M23" s="1045"/>
      <c r="N23" s="281"/>
      <c r="O23" s="1046"/>
      <c r="P23" s="1035" t="s">
        <v>176</v>
      </c>
      <c r="Q23" s="1035"/>
    </row>
    <row r="24" spans="2:17" ht="20.100000000000001" customHeight="1">
      <c r="B24" s="1047"/>
      <c r="C24" s="1048"/>
      <c r="D24" s="1048"/>
      <c r="E24" s="1048"/>
      <c r="F24" s="1048"/>
      <c r="G24" s="1048"/>
      <c r="H24" s="1048"/>
      <c r="I24" s="1049"/>
      <c r="J24" s="1037"/>
      <c r="K24" s="1041"/>
      <c r="L24" s="1042"/>
      <c r="M24" s="1045"/>
      <c r="N24" s="279"/>
      <c r="O24" s="1046"/>
      <c r="P24" s="1035"/>
      <c r="Q24" s="1035"/>
    </row>
    <row r="25" spans="2:17" ht="15" customHeight="1">
      <c r="B25" s="1027" t="s">
        <v>397</v>
      </c>
      <c r="C25" s="878"/>
      <c r="D25" s="878"/>
      <c r="E25" s="878"/>
      <c r="F25" s="878"/>
      <c r="G25" s="878"/>
      <c r="H25" s="878"/>
      <c r="I25" s="1028"/>
      <c r="J25" s="1037"/>
      <c r="K25" s="1041"/>
      <c r="L25" s="1042"/>
      <c r="M25" s="1045"/>
      <c r="N25" s="280"/>
      <c r="O25" s="1046"/>
      <c r="P25" s="1035"/>
      <c r="Q25" s="1035"/>
    </row>
    <row r="26" spans="2:17" ht="20.100000000000001" customHeight="1">
      <c r="B26" s="1050"/>
      <c r="C26" s="1051"/>
      <c r="D26" s="1051"/>
      <c r="E26" s="1051"/>
      <c r="F26" s="1051"/>
      <c r="G26" s="1051"/>
      <c r="H26" s="1051"/>
      <c r="I26" s="1052"/>
      <c r="J26" s="1038"/>
      <c r="K26" s="1043"/>
      <c r="L26" s="1044"/>
      <c r="M26" s="1045"/>
      <c r="N26" s="486"/>
      <c r="O26" s="1046"/>
      <c r="P26" s="1035"/>
      <c r="Q26" s="1035"/>
    </row>
    <row r="27" spans="2:17" ht="20.100000000000001" customHeight="1">
      <c r="B27" s="945"/>
      <c r="C27" s="948"/>
      <c r="D27" s="948"/>
      <c r="E27" s="948"/>
      <c r="F27" s="948"/>
      <c r="G27" s="948"/>
      <c r="H27" s="948"/>
      <c r="I27" s="948"/>
      <c r="J27" s="948"/>
      <c r="K27" s="948"/>
      <c r="L27" s="948"/>
      <c r="M27" s="948"/>
      <c r="N27" s="948"/>
      <c r="O27" s="948"/>
      <c r="P27" s="948"/>
      <c r="Q27" s="950"/>
    </row>
    <row r="28" spans="2:17" ht="20.100000000000001" customHeight="1">
      <c r="B28" s="1027" t="s">
        <v>398</v>
      </c>
      <c r="C28" s="878"/>
      <c r="D28" s="878"/>
      <c r="E28" s="878"/>
      <c r="F28" s="878"/>
      <c r="G28" s="878"/>
      <c r="H28" s="878"/>
      <c r="I28" s="878"/>
      <c r="J28" s="878"/>
      <c r="K28" s="878"/>
      <c r="L28" s="878"/>
      <c r="M28" s="878"/>
      <c r="N28" s="878"/>
      <c r="O28" s="878"/>
      <c r="P28" s="878"/>
      <c r="Q28" s="269"/>
    </row>
    <row r="29" spans="2:17" ht="20.100000000000001" customHeight="1">
      <c r="B29" s="337" t="s">
        <v>139</v>
      </c>
      <c r="C29" s="237"/>
      <c r="D29" s="221" t="s">
        <v>334</v>
      </c>
      <c r="E29" s="237"/>
      <c r="F29" s="221" t="s">
        <v>335</v>
      </c>
      <c r="G29" s="237"/>
      <c r="H29" s="278" t="s">
        <v>142</v>
      </c>
      <c r="I29" s="278"/>
      <c r="K29" s="1053"/>
      <c r="L29" s="1053"/>
      <c r="M29" s="221"/>
      <c r="Q29" s="271"/>
    </row>
    <row r="30" spans="2:17" ht="20.100000000000001" customHeight="1">
      <c r="B30" s="946"/>
      <c r="C30" s="894"/>
      <c r="D30" s="894"/>
      <c r="E30" s="894"/>
      <c r="F30" s="894"/>
      <c r="G30" s="894"/>
      <c r="H30" s="894"/>
      <c r="I30" s="894"/>
      <c r="J30" s="894"/>
      <c r="K30" s="894"/>
      <c r="L30" s="894"/>
      <c r="M30" s="894"/>
      <c r="N30" s="894"/>
      <c r="O30" s="894"/>
      <c r="P30" s="894"/>
      <c r="Q30" s="951"/>
    </row>
    <row r="31" spans="2:17" ht="30" customHeight="1">
      <c r="B31" s="946"/>
      <c r="C31" s="894"/>
      <c r="D31" s="894"/>
      <c r="E31" s="894"/>
      <c r="F31" s="894"/>
      <c r="G31" s="894"/>
      <c r="H31" s="894"/>
      <c r="I31" s="235"/>
      <c r="J31" s="858" t="s">
        <v>147</v>
      </c>
      <c r="K31" s="858"/>
      <c r="L31" s="858"/>
      <c r="M31" s="860">
        <f>第一面!R15</f>
        <v>0</v>
      </c>
      <c r="N31" s="860"/>
      <c r="O31" s="860"/>
      <c r="P31" s="860"/>
      <c r="Q31" s="272"/>
    </row>
    <row r="32" spans="2:17" ht="25.2" customHeight="1">
      <c r="B32" s="282"/>
      <c r="C32" s="235"/>
      <c r="D32" s="235"/>
      <c r="E32" s="235"/>
      <c r="F32" s="235"/>
      <c r="G32" s="235"/>
      <c r="H32" s="235"/>
      <c r="I32" s="235"/>
      <c r="J32" s="270"/>
      <c r="K32" s="270"/>
      <c r="L32" s="270"/>
      <c r="M32" s="1054" t="str">
        <f>IF(第一面!R21="","",第一面!R21)</f>
        <v/>
      </c>
      <c r="N32" s="1054"/>
      <c r="O32" s="1054"/>
      <c r="P32" s="283"/>
      <c r="Q32" s="272"/>
    </row>
    <row r="33" spans="1:18" ht="30" customHeight="1">
      <c r="B33" s="946"/>
      <c r="C33" s="894"/>
      <c r="D33" s="894"/>
      <c r="E33" s="894"/>
      <c r="F33" s="894"/>
      <c r="G33" s="894"/>
      <c r="H33" s="894"/>
      <c r="I33" s="235"/>
      <c r="J33" s="858" t="s">
        <v>399</v>
      </c>
      <c r="K33" s="858"/>
      <c r="L33" s="858"/>
      <c r="M33" s="860">
        <f>第一面!R22</f>
        <v>0</v>
      </c>
      <c r="N33" s="860"/>
      <c r="O33" s="860"/>
      <c r="P33" s="860"/>
      <c r="Q33" s="271"/>
    </row>
    <row r="34" spans="1:18" ht="20.100000000000001" customHeight="1">
      <c r="B34" s="947"/>
      <c r="C34" s="949"/>
      <c r="D34" s="949"/>
      <c r="E34" s="949"/>
      <c r="F34" s="949"/>
      <c r="G34" s="949"/>
      <c r="H34" s="949"/>
      <c r="I34" s="949"/>
      <c r="J34" s="949"/>
      <c r="K34" s="949"/>
      <c r="L34" s="949"/>
      <c r="M34" s="949"/>
      <c r="N34" s="949"/>
      <c r="O34" s="949"/>
      <c r="P34" s="949"/>
      <c r="Q34" s="952"/>
    </row>
    <row r="36" spans="1:18" ht="20.100000000000001" customHeight="1">
      <c r="A36" s="894" t="s">
        <v>321</v>
      </c>
      <c r="B36" s="894"/>
      <c r="C36" s="894"/>
      <c r="D36" s="235"/>
      <c r="E36" s="235"/>
      <c r="F36" s="235"/>
      <c r="G36" s="235"/>
      <c r="H36" s="235"/>
      <c r="I36" s="235"/>
    </row>
    <row r="37" spans="1:18" ht="18" customHeight="1">
      <c r="B37" s="273" t="s">
        <v>400</v>
      </c>
      <c r="C37" s="1055" t="s">
        <v>571</v>
      </c>
      <c r="D37" s="1055"/>
      <c r="E37" s="1055"/>
      <c r="F37" s="1055"/>
      <c r="G37" s="1055"/>
      <c r="H37" s="1055"/>
      <c r="I37" s="1055"/>
      <c r="J37" s="1055"/>
      <c r="K37" s="1055"/>
      <c r="L37" s="1055"/>
      <c r="M37" s="1055"/>
      <c r="N37" s="1055"/>
      <c r="O37" s="1055"/>
      <c r="P37" s="1055"/>
      <c r="Q37" s="1055"/>
      <c r="R37" s="1055"/>
    </row>
    <row r="38" spans="1:18" ht="30" customHeight="1">
      <c r="B38" s="274" t="s">
        <v>401</v>
      </c>
      <c r="C38" s="1056" t="s">
        <v>404</v>
      </c>
      <c r="D38" s="1056"/>
      <c r="E38" s="1056"/>
      <c r="F38" s="1056"/>
      <c r="G38" s="1056"/>
      <c r="H38" s="1056"/>
      <c r="I38" s="1056"/>
      <c r="J38" s="1056"/>
      <c r="K38" s="1056"/>
      <c r="L38" s="1056"/>
      <c r="M38" s="1056"/>
      <c r="N38" s="1056"/>
      <c r="O38" s="1056"/>
      <c r="P38" s="1056"/>
      <c r="Q38" s="1056"/>
      <c r="R38" s="1056"/>
    </row>
    <row r="39" spans="1:18" ht="18" customHeight="1">
      <c r="C39" s="469" t="s">
        <v>402</v>
      </c>
      <c r="D39" s="1055" t="s">
        <v>405</v>
      </c>
      <c r="E39" s="1055"/>
      <c r="F39" s="1055"/>
      <c r="G39" s="1055"/>
      <c r="H39" s="1055"/>
      <c r="I39" s="1055"/>
      <c r="J39" s="1055"/>
      <c r="K39" s="1055"/>
      <c r="L39" s="1055"/>
      <c r="M39" s="1055"/>
      <c r="N39" s="1055"/>
      <c r="O39" s="1055"/>
      <c r="P39" s="1055"/>
      <c r="Q39" s="1055"/>
    </row>
    <row r="40" spans="1:18" ht="30" customHeight="1">
      <c r="C40" s="470" t="s">
        <v>403</v>
      </c>
      <c r="D40" s="1056" t="s">
        <v>556</v>
      </c>
      <c r="E40" s="1056"/>
      <c r="F40" s="1056"/>
      <c r="G40" s="1056"/>
      <c r="H40" s="1056"/>
      <c r="I40" s="1056"/>
      <c r="J40" s="1056"/>
      <c r="K40" s="1056"/>
      <c r="L40" s="1056"/>
      <c r="M40" s="1056"/>
      <c r="N40" s="1056"/>
      <c r="O40" s="1056"/>
      <c r="P40" s="1056"/>
      <c r="Q40" s="1056"/>
      <c r="R40" s="1056"/>
    </row>
    <row r="41" spans="1:18" ht="19.5" customHeight="1">
      <c r="C41" s="276"/>
      <c r="D41" s="276"/>
      <c r="E41" s="276"/>
      <c r="F41" s="276"/>
      <c r="G41" s="276"/>
      <c r="H41" s="276"/>
      <c r="I41" s="276"/>
      <c r="J41" s="234"/>
      <c r="K41" s="234"/>
      <c r="L41" s="234"/>
      <c r="M41" s="234"/>
      <c r="N41" s="234"/>
      <c r="O41" s="234"/>
      <c r="P41" s="234"/>
      <c r="Q41" s="234"/>
    </row>
    <row r="42" spans="1:18" ht="19.5" customHeight="1">
      <c r="C42" s="276"/>
      <c r="D42" s="276"/>
      <c r="E42" s="276"/>
      <c r="F42" s="276"/>
      <c r="G42" s="276"/>
      <c r="H42" s="276"/>
      <c r="I42" s="276"/>
      <c r="J42" s="234"/>
      <c r="K42" s="234"/>
      <c r="L42" s="234"/>
      <c r="M42" s="234"/>
      <c r="N42" s="234"/>
      <c r="O42" s="234"/>
      <c r="P42" s="234"/>
      <c r="Q42" s="234"/>
    </row>
    <row r="43" spans="1:18" ht="19.5" customHeight="1">
      <c r="C43" s="276"/>
      <c r="D43" s="276"/>
      <c r="E43" s="276"/>
      <c r="F43" s="276"/>
      <c r="G43" s="276"/>
      <c r="H43" s="276"/>
      <c r="I43" s="276"/>
      <c r="J43" s="234"/>
      <c r="K43" s="234"/>
      <c r="L43" s="234"/>
      <c r="M43" s="234"/>
      <c r="N43" s="234"/>
      <c r="O43" s="234"/>
      <c r="P43" s="234"/>
      <c r="Q43" s="234"/>
    </row>
    <row r="44" spans="1:18" ht="19.5" customHeight="1">
      <c r="C44" s="276"/>
      <c r="D44" s="276"/>
      <c r="E44" s="276"/>
      <c r="F44" s="276"/>
      <c r="G44" s="276"/>
      <c r="H44" s="276"/>
      <c r="I44" s="276"/>
      <c r="J44" s="234"/>
      <c r="K44" s="234"/>
      <c r="L44" s="234"/>
      <c r="M44" s="234"/>
      <c r="N44" s="234"/>
      <c r="O44" s="234"/>
      <c r="P44" s="234"/>
      <c r="Q44" s="234"/>
    </row>
    <row r="45" spans="1:18" ht="19.5" customHeight="1">
      <c r="C45" s="276"/>
      <c r="D45" s="276"/>
      <c r="E45" s="276"/>
      <c r="F45" s="276"/>
      <c r="G45" s="276"/>
      <c r="H45" s="276"/>
      <c r="I45" s="276"/>
      <c r="J45" s="234"/>
      <c r="K45" s="234"/>
      <c r="L45" s="234"/>
      <c r="M45" s="234"/>
      <c r="N45" s="234"/>
      <c r="O45" s="234"/>
      <c r="P45" s="234"/>
      <c r="Q45" s="234"/>
    </row>
    <row r="46" spans="1:18" ht="19.5" customHeight="1">
      <c r="C46" s="276"/>
      <c r="D46" s="276"/>
      <c r="E46" s="276"/>
      <c r="F46" s="276"/>
      <c r="G46" s="276"/>
      <c r="H46" s="276"/>
      <c r="I46" s="276"/>
      <c r="J46" s="234"/>
      <c r="K46" s="234"/>
      <c r="L46" s="234"/>
      <c r="M46" s="234"/>
      <c r="N46" s="234"/>
      <c r="O46" s="234"/>
      <c r="P46" s="234"/>
      <c r="Q46" s="234"/>
    </row>
    <row r="47" spans="1:18" ht="19.5" customHeight="1">
      <c r="C47" s="276"/>
      <c r="D47" s="276"/>
      <c r="E47" s="276"/>
      <c r="F47" s="276"/>
      <c r="G47" s="276"/>
      <c r="H47" s="276"/>
      <c r="I47" s="276"/>
      <c r="J47" s="234"/>
      <c r="K47" s="234"/>
      <c r="L47" s="234"/>
      <c r="M47" s="234"/>
      <c r="N47" s="234"/>
      <c r="O47" s="234"/>
      <c r="P47" s="234"/>
      <c r="Q47" s="234"/>
    </row>
    <row r="48" spans="1:18" ht="19.5" customHeight="1">
      <c r="C48" s="276"/>
      <c r="D48" s="276"/>
      <c r="E48" s="276"/>
      <c r="F48" s="276"/>
      <c r="G48" s="276"/>
      <c r="H48" s="276"/>
      <c r="I48" s="276"/>
      <c r="J48" s="234"/>
      <c r="K48" s="234"/>
      <c r="L48" s="234"/>
      <c r="M48" s="234"/>
      <c r="N48" s="234"/>
      <c r="O48" s="234"/>
      <c r="P48" s="234"/>
      <c r="Q48" s="234"/>
    </row>
    <row r="49" spans="3:9" ht="20.100000000000001" customHeight="1">
      <c r="C49" s="277"/>
      <c r="D49" s="277"/>
      <c r="E49" s="277"/>
      <c r="F49" s="277"/>
      <c r="G49" s="277"/>
      <c r="H49" s="277"/>
      <c r="I49" s="277"/>
    </row>
    <row r="50" spans="3:9" ht="20.100000000000001" customHeight="1">
      <c r="C50" s="277"/>
      <c r="D50" s="277"/>
      <c r="E50" s="277"/>
      <c r="F50" s="277"/>
      <c r="G50" s="277"/>
      <c r="H50" s="277"/>
      <c r="I50" s="277"/>
    </row>
    <row r="51" spans="3:9" ht="20.100000000000001" customHeight="1">
      <c r="C51" s="277"/>
      <c r="D51" s="277"/>
      <c r="E51" s="277"/>
      <c r="F51" s="277"/>
      <c r="G51" s="277"/>
      <c r="H51" s="277"/>
      <c r="I51" s="277"/>
    </row>
    <row r="52" spans="3:9" ht="20.100000000000001" customHeight="1">
      <c r="C52" s="277"/>
      <c r="D52" s="277"/>
      <c r="E52" s="277"/>
      <c r="F52" s="277"/>
      <c r="G52" s="277"/>
      <c r="H52" s="277"/>
      <c r="I52" s="277"/>
    </row>
    <row r="53" spans="3:9" ht="20.100000000000001" customHeight="1">
      <c r="C53" s="277"/>
      <c r="D53" s="277"/>
      <c r="E53" s="277"/>
      <c r="F53" s="277"/>
      <c r="G53" s="277"/>
      <c r="H53" s="277"/>
      <c r="I53" s="277"/>
    </row>
    <row r="54" spans="3:9" ht="20.100000000000001" customHeight="1">
      <c r="C54" s="277"/>
      <c r="D54" s="277"/>
      <c r="E54" s="277"/>
      <c r="F54" s="277"/>
      <c r="G54" s="277"/>
      <c r="H54" s="277"/>
      <c r="I54" s="277"/>
    </row>
  </sheetData>
  <protectedRanges>
    <protectedRange sqref="B10:I10 M31:P33 B14:I14 B12:I12 B18:I18 B16:I16 B22:I22 B20:I20 B26:I26 B24:I24 B8:Q8 J7:M7 O7:Q7 J10:Q26 J9:M9 O9:Q9" name="範囲1"/>
    <protectedRange sqref="K29:L29" name="範囲1_3"/>
    <protectedRange sqref="G29 E29 B29:C29" name="範囲1_1_2"/>
  </protectedRanges>
  <mergeCells count="69">
    <mergeCell ref="B22:I22"/>
    <mergeCell ref="B11:I11"/>
    <mergeCell ref="B12:I12"/>
    <mergeCell ref="B13:I13"/>
    <mergeCell ref="B14:I14"/>
    <mergeCell ref="B15:I15"/>
    <mergeCell ref="B16:I16"/>
    <mergeCell ref="B17:I17"/>
    <mergeCell ref="B18:I18"/>
    <mergeCell ref="B19:I19"/>
    <mergeCell ref="B20:I20"/>
    <mergeCell ref="B21:I21"/>
    <mergeCell ref="K29:L29"/>
    <mergeCell ref="M32:O32"/>
    <mergeCell ref="D39:Q39"/>
    <mergeCell ref="C38:R38"/>
    <mergeCell ref="D40:R40"/>
    <mergeCell ref="B34:Q34"/>
    <mergeCell ref="A36:C36"/>
    <mergeCell ref="C37:R37"/>
    <mergeCell ref="B30:Q30"/>
    <mergeCell ref="B31:H31"/>
    <mergeCell ref="J31:L31"/>
    <mergeCell ref="M31:P31"/>
    <mergeCell ref="B33:H33"/>
    <mergeCell ref="J33:L33"/>
    <mergeCell ref="M33:P33"/>
    <mergeCell ref="B27:Q27"/>
    <mergeCell ref="B28:P28"/>
    <mergeCell ref="B23:I23"/>
    <mergeCell ref="B24:I24"/>
    <mergeCell ref="B25:I25"/>
    <mergeCell ref="B26:I26"/>
    <mergeCell ref="J23:J26"/>
    <mergeCell ref="K23:L26"/>
    <mergeCell ref="M23:M26"/>
    <mergeCell ref="O23:O26"/>
    <mergeCell ref="P23:Q26"/>
    <mergeCell ref="J19:J22"/>
    <mergeCell ref="K19:L22"/>
    <mergeCell ref="M19:M22"/>
    <mergeCell ref="O19:O22"/>
    <mergeCell ref="P19:Q22"/>
    <mergeCell ref="B10:I10"/>
    <mergeCell ref="P11:Q14"/>
    <mergeCell ref="J15:J18"/>
    <mergeCell ref="K15:L18"/>
    <mergeCell ref="M15:M18"/>
    <mergeCell ref="O15:O18"/>
    <mergeCell ref="P15:Q18"/>
    <mergeCell ref="J11:J14"/>
    <mergeCell ref="K11:L14"/>
    <mergeCell ref="M11:M14"/>
    <mergeCell ref="O11:O14"/>
    <mergeCell ref="P7:Q10"/>
    <mergeCell ref="J7:J10"/>
    <mergeCell ref="K7:L10"/>
    <mergeCell ref="M7:M10"/>
    <mergeCell ref="O7:O10"/>
    <mergeCell ref="B7:I7"/>
    <mergeCell ref="B8:I8"/>
    <mergeCell ref="B9:I9"/>
    <mergeCell ref="A1:R1"/>
    <mergeCell ref="A2:R2"/>
    <mergeCell ref="A3:R3"/>
    <mergeCell ref="J5:J6"/>
    <mergeCell ref="K5:Q5"/>
    <mergeCell ref="P6:Q6"/>
    <mergeCell ref="B5:I6"/>
  </mergeCells>
  <phoneticPr fontId="3"/>
  <dataValidations count="4">
    <dataValidation type="list" allowBlank="1" showInputMessage="1" showErrorMessage="1" sqref="N8 N20 N12 N16 N24" xr:uid="{00000000-0002-0000-0D00-000000000000}">
      <formula1>"～,　,"</formula1>
    </dataValidation>
    <dataValidation type="list" allowBlank="1" showInputMessage="1" showErrorMessage="1" sqref="N10 N22 N14 N18 N26" xr:uid="{00000000-0002-0000-0D00-000001000000}">
      <formula1>"（自動更新）,　,"</formula1>
    </dataValidation>
    <dataValidation type="list" allowBlank="1" showInputMessage="1" showErrorMessage="1" sqref="O7:O26" xr:uid="{00000000-0002-0000-0D00-000002000000}">
      <formula1>"賃貸借,使用貸借,　,"</formula1>
    </dataValidation>
    <dataValidation type="list" allowBlank="1" showInputMessage="1" showErrorMessage="1" sqref="P7:Q26" xr:uid="{00000000-0002-0000-0D00-000003000000}">
      <formula1>"事務所,　"</formula1>
    </dataValidation>
  </dataValidations>
  <pageMargins left="0.39370078740157483" right="0.39370078740157483" top="0.59055118110236227" bottom="0.59055118110236227" header="0.51181102362204722" footer="0.51181102362204722"/>
  <pageSetup paperSize="9" scale="94" orientation="portrait" blackAndWhite="1" verticalDpi="300"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sheetPr>
  <dimension ref="A1:P31"/>
  <sheetViews>
    <sheetView showGridLines="0" view="pageBreakPreview" zoomScaleNormal="100" zoomScaleSheetLayoutView="100" workbookViewId="0">
      <selection sqref="A1:P1"/>
    </sheetView>
  </sheetViews>
  <sheetFormatPr defaultColWidth="9" defaultRowHeight="20.100000000000001" customHeight="1"/>
  <cols>
    <col min="1" max="1" width="3.6640625" style="231" customWidth="1"/>
    <col min="2" max="2" width="2.33203125" style="231" customWidth="1"/>
    <col min="3" max="4" width="2.6640625" style="231" customWidth="1"/>
    <col min="5" max="5" width="20.6640625" style="231" customWidth="1"/>
    <col min="6" max="6" width="2.6640625" style="231" customWidth="1"/>
    <col min="7" max="7" width="28.6640625" style="231" customWidth="1"/>
    <col min="8" max="14" width="3.77734375" style="231" customWidth="1"/>
    <col min="15" max="15" width="4.77734375" style="231" customWidth="1"/>
    <col min="16" max="16" width="3.6640625" style="231" customWidth="1"/>
    <col min="17" max="16384" width="9" style="231"/>
  </cols>
  <sheetData>
    <row r="1" spans="1:16" ht="20.100000000000001" customHeight="1">
      <c r="A1" s="858" t="s">
        <v>406</v>
      </c>
      <c r="B1" s="858"/>
      <c r="C1" s="858"/>
      <c r="D1" s="858"/>
      <c r="E1" s="858"/>
      <c r="F1" s="858"/>
      <c r="G1" s="858"/>
      <c r="H1" s="858"/>
      <c r="I1" s="858"/>
      <c r="J1" s="858"/>
      <c r="K1" s="858"/>
      <c r="L1" s="858"/>
      <c r="M1" s="858"/>
      <c r="N1" s="858"/>
      <c r="O1" s="858"/>
      <c r="P1" s="858"/>
    </row>
    <row r="2" spans="1:16" ht="24.9" customHeight="1">
      <c r="B2" s="753" t="s">
        <v>577</v>
      </c>
      <c r="C2" s="753"/>
      <c r="D2" s="753"/>
      <c r="E2" s="753"/>
      <c r="F2" s="753"/>
      <c r="G2" s="753"/>
      <c r="H2" s="753"/>
      <c r="I2" s="753"/>
      <c r="J2" s="753"/>
      <c r="K2" s="753"/>
      <c r="L2" s="753"/>
      <c r="M2" s="753"/>
      <c r="N2" s="753"/>
      <c r="O2" s="753"/>
    </row>
    <row r="3" spans="1:16" ht="24.9" customHeight="1">
      <c r="B3" s="753" t="s">
        <v>598</v>
      </c>
      <c r="C3" s="753"/>
      <c r="D3" s="753"/>
      <c r="E3" s="753"/>
      <c r="F3" s="753"/>
      <c r="G3" s="753"/>
      <c r="H3" s="753"/>
      <c r="I3" s="753"/>
      <c r="J3" s="753"/>
      <c r="K3" s="753"/>
      <c r="L3" s="753"/>
      <c r="M3" s="753"/>
      <c r="N3" s="753"/>
      <c r="O3" s="753"/>
    </row>
    <row r="4" spans="1:16" ht="20.100000000000001" customHeight="1">
      <c r="G4" s="1072" t="s">
        <v>139</v>
      </c>
      <c r="H4" s="1072"/>
      <c r="I4" s="307"/>
      <c r="J4" s="308" t="s">
        <v>306</v>
      </c>
      <c r="K4" s="307"/>
      <c r="L4" s="308" t="s">
        <v>307</v>
      </c>
      <c r="M4" s="307"/>
      <c r="N4" s="308" t="s">
        <v>203</v>
      </c>
      <c r="O4" s="309" t="s">
        <v>439</v>
      </c>
    </row>
    <row r="5" spans="1:16" ht="35.1" customHeight="1">
      <c r="B5" s="897" t="s">
        <v>418</v>
      </c>
      <c r="C5" s="899"/>
      <c r="D5" s="899"/>
      <c r="E5" s="899"/>
      <c r="F5" s="898"/>
      <c r="G5" s="268" t="s">
        <v>419</v>
      </c>
      <c r="H5" s="897" t="s">
        <v>420</v>
      </c>
      <c r="I5" s="899"/>
      <c r="J5" s="899"/>
      <c r="K5" s="899"/>
      <c r="L5" s="899"/>
      <c r="M5" s="899"/>
      <c r="N5" s="899"/>
      <c r="O5" s="898"/>
    </row>
    <row r="6" spans="1:16" ht="35.1" customHeight="1">
      <c r="B6" s="300"/>
      <c r="C6" s="1022" t="s">
        <v>421</v>
      </c>
      <c r="D6" s="1022"/>
      <c r="E6" s="1022"/>
      <c r="F6" s="301"/>
      <c r="G6" s="313"/>
      <c r="H6" s="1073"/>
      <c r="I6" s="1074"/>
      <c r="J6" s="1074"/>
      <c r="K6" s="1074"/>
      <c r="L6" s="1074"/>
      <c r="M6" s="1074"/>
      <c r="N6" s="1074"/>
      <c r="O6" s="1075"/>
    </row>
    <row r="7" spans="1:16" ht="35.1" customHeight="1">
      <c r="B7" s="291"/>
      <c r="E7" s="302" t="s">
        <v>422</v>
      </c>
      <c r="F7" s="271"/>
      <c r="G7" s="314"/>
      <c r="H7" s="1060"/>
      <c r="I7" s="1061"/>
      <c r="J7" s="1061"/>
      <c r="K7" s="1061"/>
      <c r="L7" s="1061"/>
      <c r="M7" s="1061"/>
      <c r="N7" s="1061"/>
      <c r="O7" s="1062"/>
    </row>
    <row r="8" spans="1:16" ht="35.1" customHeight="1">
      <c r="B8" s="291"/>
      <c r="E8" s="302" t="s">
        <v>423</v>
      </c>
      <c r="F8" s="271"/>
      <c r="G8" s="315"/>
      <c r="H8" s="1063"/>
      <c r="I8" s="1064"/>
      <c r="J8" s="1064"/>
      <c r="K8" s="1064"/>
      <c r="L8" s="1064"/>
      <c r="M8" s="1064"/>
      <c r="N8" s="1064"/>
      <c r="O8" s="1065"/>
    </row>
    <row r="9" spans="1:16" ht="35.1" customHeight="1">
      <c r="B9" s="291"/>
      <c r="E9" s="302" t="s">
        <v>424</v>
      </c>
      <c r="F9" s="271"/>
      <c r="G9" s="314"/>
      <c r="H9" s="1060"/>
      <c r="I9" s="1061"/>
      <c r="J9" s="1061"/>
      <c r="K9" s="1061"/>
      <c r="L9" s="1061"/>
      <c r="M9" s="1061"/>
      <c r="N9" s="1061"/>
      <c r="O9" s="1062"/>
    </row>
    <row r="10" spans="1:16" ht="35.1" customHeight="1">
      <c r="B10" s="291"/>
      <c r="E10" s="302" t="s">
        <v>425</v>
      </c>
      <c r="F10" s="271"/>
      <c r="G10" s="315"/>
      <c r="H10" s="1063"/>
      <c r="I10" s="1064"/>
      <c r="J10" s="1064"/>
      <c r="K10" s="1064"/>
      <c r="L10" s="1064"/>
      <c r="M10" s="1064"/>
      <c r="N10" s="1064"/>
      <c r="O10" s="1065"/>
    </row>
    <row r="11" spans="1:16" ht="35.1" customHeight="1">
      <c r="B11" s="291"/>
      <c r="E11" s="302" t="s">
        <v>426</v>
      </c>
      <c r="F11" s="271"/>
      <c r="G11" s="314"/>
      <c r="H11" s="1060"/>
      <c r="I11" s="1061"/>
      <c r="J11" s="1061"/>
      <c r="K11" s="1061"/>
      <c r="L11" s="1061"/>
      <c r="M11" s="1061"/>
      <c r="N11" s="1061"/>
      <c r="O11" s="1062"/>
    </row>
    <row r="12" spans="1:16" ht="35.1" customHeight="1">
      <c r="B12" s="291"/>
      <c r="E12" s="302" t="s">
        <v>427</v>
      </c>
      <c r="F12" s="271"/>
      <c r="G12" s="315"/>
      <c r="H12" s="1063"/>
      <c r="I12" s="1064"/>
      <c r="J12" s="1064"/>
      <c r="K12" s="1064"/>
      <c r="L12" s="1064"/>
      <c r="M12" s="1064"/>
      <c r="N12" s="1064"/>
      <c r="O12" s="1065"/>
    </row>
    <row r="13" spans="1:16" ht="35.1" customHeight="1">
      <c r="B13" s="291"/>
      <c r="E13" s="302" t="s">
        <v>428</v>
      </c>
      <c r="F13" s="271"/>
      <c r="G13" s="314"/>
      <c r="H13" s="1060"/>
      <c r="I13" s="1061"/>
      <c r="J13" s="1061"/>
      <c r="K13" s="1061"/>
      <c r="L13" s="1061"/>
      <c r="M13" s="1061"/>
      <c r="N13" s="1061"/>
      <c r="O13" s="1062"/>
    </row>
    <row r="14" spans="1:16" ht="35.1" customHeight="1">
      <c r="B14" s="291"/>
      <c r="E14" s="302" t="s">
        <v>429</v>
      </c>
      <c r="F14" s="271"/>
      <c r="G14" s="315"/>
      <c r="H14" s="1063"/>
      <c r="I14" s="1064"/>
      <c r="J14" s="1064"/>
      <c r="K14" s="1064"/>
      <c r="L14" s="1064"/>
      <c r="M14" s="1064"/>
      <c r="N14" s="1064"/>
      <c r="O14" s="1065"/>
    </row>
    <row r="15" spans="1:16" ht="35.1" customHeight="1" thickBot="1">
      <c r="B15" s="303"/>
      <c r="C15" s="304"/>
      <c r="D15" s="304"/>
      <c r="E15" s="305" t="s">
        <v>430</v>
      </c>
      <c r="F15" s="306"/>
      <c r="G15" s="312">
        <f>SUM(G7:G14)</f>
        <v>0</v>
      </c>
      <c r="H15" s="1076"/>
      <c r="I15" s="1077"/>
      <c r="J15" s="1077"/>
      <c r="K15" s="1077"/>
      <c r="L15" s="1077"/>
      <c r="M15" s="1077"/>
      <c r="N15" s="1077"/>
      <c r="O15" s="1078"/>
    </row>
    <row r="16" spans="1:16" ht="35.1" customHeight="1" thickTop="1">
      <c r="B16" s="291"/>
      <c r="C16" s="231" t="s">
        <v>431</v>
      </c>
      <c r="F16" s="271"/>
      <c r="G16" s="316"/>
      <c r="H16" s="1069"/>
      <c r="I16" s="1070"/>
      <c r="J16" s="1070"/>
      <c r="K16" s="1070"/>
      <c r="L16" s="1070"/>
      <c r="M16" s="1070"/>
      <c r="N16" s="1070"/>
      <c r="O16" s="1071"/>
    </row>
    <row r="17" spans="1:16" ht="35.1" customHeight="1">
      <c r="B17" s="291"/>
      <c r="E17" s="302" t="s">
        <v>432</v>
      </c>
      <c r="F17" s="271"/>
      <c r="G17" s="317"/>
      <c r="H17" s="1060"/>
      <c r="I17" s="1061"/>
      <c r="J17" s="1061"/>
      <c r="K17" s="1061"/>
      <c r="L17" s="1061"/>
      <c r="M17" s="1061"/>
      <c r="N17" s="1061"/>
      <c r="O17" s="1062"/>
    </row>
    <row r="18" spans="1:16" ht="35.1" customHeight="1">
      <c r="B18" s="291"/>
      <c r="E18" s="302" t="s">
        <v>433</v>
      </c>
      <c r="F18" s="271"/>
      <c r="G18" s="318"/>
      <c r="H18" s="1063"/>
      <c r="I18" s="1064"/>
      <c r="J18" s="1064"/>
      <c r="K18" s="1064"/>
      <c r="L18" s="1064"/>
      <c r="M18" s="1064"/>
      <c r="N18" s="1064"/>
      <c r="O18" s="1065"/>
    </row>
    <row r="19" spans="1:16" ht="35.1" customHeight="1">
      <c r="B19" s="291"/>
      <c r="E19" s="302" t="s">
        <v>434</v>
      </c>
      <c r="F19" s="271"/>
      <c r="G19" s="317"/>
      <c r="H19" s="1060"/>
      <c r="I19" s="1061"/>
      <c r="J19" s="1061"/>
      <c r="K19" s="1061"/>
      <c r="L19" s="1061"/>
      <c r="M19" s="1061"/>
      <c r="N19" s="1061"/>
      <c r="O19" s="1062"/>
    </row>
    <row r="20" spans="1:16" ht="35.1" customHeight="1">
      <c r="B20" s="291"/>
      <c r="E20" s="302" t="s">
        <v>435</v>
      </c>
      <c r="F20" s="271"/>
      <c r="G20" s="318"/>
      <c r="H20" s="1063"/>
      <c r="I20" s="1064"/>
      <c r="J20" s="1064"/>
      <c r="K20" s="1064"/>
      <c r="L20" s="1064"/>
      <c r="M20" s="1064"/>
      <c r="N20" s="1064"/>
      <c r="O20" s="1065"/>
    </row>
    <row r="21" spans="1:16" ht="35.1" customHeight="1">
      <c r="B21" s="291"/>
      <c r="E21" s="302" t="s">
        <v>429</v>
      </c>
      <c r="F21" s="271"/>
      <c r="G21" s="317"/>
      <c r="H21" s="1060"/>
      <c r="I21" s="1061"/>
      <c r="J21" s="1061"/>
      <c r="K21" s="1061"/>
      <c r="L21" s="1061"/>
      <c r="M21" s="1061"/>
      <c r="N21" s="1061"/>
      <c r="O21" s="1062"/>
    </row>
    <row r="22" spans="1:16" ht="35.1" customHeight="1">
      <c r="B22" s="284"/>
      <c r="C22" s="285"/>
      <c r="D22" s="285"/>
      <c r="E22" s="292" t="s">
        <v>430</v>
      </c>
      <c r="F22" s="286"/>
      <c r="G22" s="311">
        <f>SUM(G17:G21)</f>
        <v>0</v>
      </c>
      <c r="H22" s="1066"/>
      <c r="I22" s="1067"/>
      <c r="J22" s="1067"/>
      <c r="K22" s="1067"/>
      <c r="L22" s="1067"/>
      <c r="M22" s="1067"/>
      <c r="N22" s="1067"/>
      <c r="O22" s="1068"/>
    </row>
    <row r="23" spans="1:16" ht="15" customHeight="1">
      <c r="A23" s="76"/>
      <c r="C23" s="76"/>
      <c r="D23" s="76"/>
      <c r="E23" s="76"/>
      <c r="F23" s="76"/>
      <c r="G23" s="76"/>
      <c r="H23" s="76"/>
      <c r="I23" s="76"/>
      <c r="J23" s="76"/>
      <c r="K23" s="76"/>
      <c r="L23" s="76"/>
      <c r="M23" s="76"/>
      <c r="N23" s="76"/>
      <c r="O23" s="76"/>
    </row>
    <row r="24" spans="1:16" ht="15" customHeight="1">
      <c r="A24" s="76"/>
      <c r="B24" s="76" t="s">
        <v>321</v>
      </c>
      <c r="C24" s="76"/>
      <c r="D24" s="76"/>
      <c r="E24" s="76"/>
      <c r="F24" s="76"/>
      <c r="G24" s="76"/>
      <c r="H24" s="76"/>
      <c r="I24" s="76"/>
      <c r="J24" s="76"/>
      <c r="K24" s="76"/>
      <c r="L24" s="76"/>
      <c r="M24" s="76"/>
      <c r="N24" s="76"/>
      <c r="O24" s="76"/>
    </row>
    <row r="25" spans="1:16" ht="15" customHeight="1">
      <c r="A25" s="76"/>
      <c r="B25" s="76"/>
      <c r="C25" s="94" t="s">
        <v>436</v>
      </c>
      <c r="D25" s="563" t="s">
        <v>437</v>
      </c>
      <c r="E25" s="563"/>
      <c r="F25" s="563"/>
      <c r="G25" s="563"/>
      <c r="H25" s="563"/>
      <c r="I25" s="563"/>
      <c r="J25" s="563"/>
      <c r="K25" s="563"/>
      <c r="L25" s="563"/>
      <c r="M25" s="563"/>
      <c r="N25" s="563"/>
      <c r="O25" s="563"/>
    </row>
    <row r="26" spans="1:16" ht="15" customHeight="1">
      <c r="A26" s="76"/>
      <c r="B26" s="76"/>
      <c r="C26" s="94" t="s">
        <v>224</v>
      </c>
      <c r="D26" s="563" t="s">
        <v>438</v>
      </c>
      <c r="E26" s="563"/>
      <c r="F26" s="563"/>
      <c r="G26" s="563"/>
      <c r="H26" s="563"/>
      <c r="I26" s="563"/>
      <c r="J26" s="563"/>
      <c r="K26" s="563"/>
      <c r="L26" s="563"/>
      <c r="M26" s="563"/>
      <c r="N26" s="563"/>
      <c r="O26" s="563"/>
    </row>
    <row r="27" spans="1:16" ht="15" customHeight="1">
      <c r="A27" s="76"/>
      <c r="B27" s="76"/>
      <c r="C27" s="76"/>
      <c r="D27" s="83"/>
      <c r="E27" s="83"/>
      <c r="F27" s="83"/>
      <c r="G27" s="83"/>
      <c r="H27" s="83"/>
      <c r="I27" s="83"/>
      <c r="J27" s="83"/>
      <c r="K27" s="83"/>
      <c r="L27" s="83"/>
      <c r="M27" s="83"/>
      <c r="N27" s="83"/>
      <c r="O27" s="83"/>
    </row>
    <row r="28" spans="1:16" ht="15" customHeight="1">
      <c r="A28" s="76"/>
      <c r="B28" s="76"/>
      <c r="C28" s="76"/>
      <c r="D28" s="83"/>
      <c r="E28" s="83"/>
      <c r="F28" s="83"/>
      <c r="G28" s="83"/>
      <c r="H28" s="83"/>
      <c r="I28" s="83"/>
      <c r="J28" s="83"/>
      <c r="K28" s="83"/>
      <c r="L28" s="83"/>
      <c r="M28" s="83"/>
      <c r="N28" s="83"/>
      <c r="O28" s="83"/>
    </row>
    <row r="29" spans="1:16" ht="20.100000000000001" customHeight="1">
      <c r="C29" s="275"/>
      <c r="D29" s="238"/>
      <c r="E29" s="238"/>
      <c r="F29" s="238"/>
      <c r="G29" s="238"/>
      <c r="H29" s="238"/>
      <c r="I29" s="238"/>
      <c r="J29" s="238"/>
      <c r="K29" s="238"/>
      <c r="L29" s="238"/>
      <c r="M29" s="238"/>
      <c r="N29" s="238"/>
      <c r="O29" s="238"/>
    </row>
    <row r="30" spans="1:16" ht="20.100000000000001" customHeight="1">
      <c r="C30" s="275"/>
      <c r="D30" s="238"/>
      <c r="E30" s="238"/>
      <c r="F30" s="238"/>
      <c r="G30" s="238"/>
      <c r="H30" s="238"/>
      <c r="I30" s="238"/>
      <c r="J30" s="238"/>
      <c r="K30" s="238"/>
      <c r="L30" s="238"/>
      <c r="M30" s="238"/>
      <c r="N30" s="238"/>
      <c r="O30" s="238"/>
    </row>
    <row r="31" spans="1:16" ht="20.100000000000001" customHeight="1">
      <c r="C31" s="275"/>
      <c r="D31" s="238"/>
      <c r="E31" s="238"/>
      <c r="F31" s="238"/>
      <c r="G31" s="238"/>
      <c r="H31" s="238"/>
      <c r="I31" s="238"/>
      <c r="J31" s="238"/>
      <c r="K31" s="238"/>
      <c r="L31" s="238"/>
      <c r="M31" s="238"/>
      <c r="N31" s="238"/>
      <c r="O31" s="238"/>
    </row>
  </sheetData>
  <protectedRanges>
    <protectedRange sqref="O4" name="範囲3"/>
    <protectedRange sqref="G7:O14" name="範囲1"/>
    <protectedRange sqref="G17:O21" name="範囲2"/>
  </protectedRanges>
  <mergeCells count="26">
    <mergeCell ref="H7:O7"/>
    <mergeCell ref="H15:O15"/>
    <mergeCell ref="H14:O14"/>
    <mergeCell ref="H13:O13"/>
    <mergeCell ref="H12:O12"/>
    <mergeCell ref="H8:O8"/>
    <mergeCell ref="A1:P1"/>
    <mergeCell ref="B2:O2"/>
    <mergeCell ref="B3:O3"/>
    <mergeCell ref="B5:F5"/>
    <mergeCell ref="C6:E6"/>
    <mergeCell ref="G4:H4"/>
    <mergeCell ref="H5:O5"/>
    <mergeCell ref="H6:O6"/>
    <mergeCell ref="D26:O26"/>
    <mergeCell ref="D25:O25"/>
    <mergeCell ref="H11:O11"/>
    <mergeCell ref="H10:O10"/>
    <mergeCell ref="H9:O9"/>
    <mergeCell ref="H22:O22"/>
    <mergeCell ref="H21:O21"/>
    <mergeCell ref="H20:O20"/>
    <mergeCell ref="H19:O19"/>
    <mergeCell ref="H18:O18"/>
    <mergeCell ref="H17:O17"/>
    <mergeCell ref="H16:O16"/>
  </mergeCells>
  <phoneticPr fontId="3"/>
  <pageMargins left="0.39370078740157483" right="0.39370078740157483" top="0.59055118110236227" bottom="0.59055118110236227" header="0.51181102362204722" footer="0.51181102362204722"/>
  <pageSetup paperSize="9" scale="99" orientation="portrait" blackAndWhite="1" verticalDpi="300"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99"/>
  </sheetPr>
  <dimension ref="A1:AX50"/>
  <sheetViews>
    <sheetView view="pageBreakPreview" zoomScaleNormal="100" workbookViewId="0">
      <selection sqref="A1:AJ1"/>
    </sheetView>
  </sheetViews>
  <sheetFormatPr defaultColWidth="3.33203125" defaultRowHeight="15.9" customHeight="1"/>
  <cols>
    <col min="1" max="1" width="4.44140625" style="76" bestFit="1" customWidth="1"/>
    <col min="2" max="2" width="0.88671875" style="76" customWidth="1"/>
    <col min="3" max="22" width="2.88671875" style="76" customWidth="1"/>
    <col min="23" max="25" width="2.33203125" style="76" customWidth="1"/>
    <col min="26" max="27" width="3.109375" style="76" customWidth="1"/>
    <col min="28" max="28" width="2.77734375" style="76" customWidth="1"/>
    <col min="29" max="29" width="3.77734375" style="76" customWidth="1"/>
    <col min="30" max="30" width="2.88671875" style="76" customWidth="1"/>
    <col min="31" max="31" width="1.77734375" style="76" customWidth="1"/>
    <col min="32" max="49" width="2.88671875" style="76" customWidth="1"/>
    <col min="50" max="261" width="3.33203125" style="76"/>
    <col min="262" max="262" width="4.6640625" style="76" customWidth="1"/>
    <col min="263" max="263" width="2.109375" style="76" customWidth="1"/>
    <col min="264" max="305" width="2.88671875" style="76" customWidth="1"/>
    <col min="306" max="517" width="3.33203125" style="76"/>
    <col min="518" max="518" width="4.6640625" style="76" customWidth="1"/>
    <col min="519" max="519" width="2.109375" style="76" customWidth="1"/>
    <col min="520" max="561" width="2.88671875" style="76" customWidth="1"/>
    <col min="562" max="773" width="3.33203125" style="76"/>
    <col min="774" max="774" width="4.6640625" style="76" customWidth="1"/>
    <col min="775" max="775" width="2.109375" style="76" customWidth="1"/>
    <col min="776" max="817" width="2.88671875" style="76" customWidth="1"/>
    <col min="818" max="1029" width="3.33203125" style="76"/>
    <col min="1030" max="1030" width="4.6640625" style="76" customWidth="1"/>
    <col min="1031" max="1031" width="2.109375" style="76" customWidth="1"/>
    <col min="1032" max="1073" width="2.88671875" style="76" customWidth="1"/>
    <col min="1074" max="1285" width="3.33203125" style="76"/>
    <col min="1286" max="1286" width="4.6640625" style="76" customWidth="1"/>
    <col min="1287" max="1287" width="2.109375" style="76" customWidth="1"/>
    <col min="1288" max="1329" width="2.88671875" style="76" customWidth="1"/>
    <col min="1330" max="1541" width="3.33203125" style="76"/>
    <col min="1542" max="1542" width="4.6640625" style="76" customWidth="1"/>
    <col min="1543" max="1543" width="2.109375" style="76" customWidth="1"/>
    <col min="1544" max="1585" width="2.88671875" style="76" customWidth="1"/>
    <col min="1586" max="1797" width="3.33203125" style="76"/>
    <col min="1798" max="1798" width="4.6640625" style="76" customWidth="1"/>
    <col min="1799" max="1799" width="2.109375" style="76" customWidth="1"/>
    <col min="1800" max="1841" width="2.88671875" style="76" customWidth="1"/>
    <col min="1842" max="2053" width="3.33203125" style="76"/>
    <col min="2054" max="2054" width="4.6640625" style="76" customWidth="1"/>
    <col min="2055" max="2055" width="2.109375" style="76" customWidth="1"/>
    <col min="2056" max="2097" width="2.88671875" style="76" customWidth="1"/>
    <col min="2098" max="2309" width="3.33203125" style="76"/>
    <col min="2310" max="2310" width="4.6640625" style="76" customWidth="1"/>
    <col min="2311" max="2311" width="2.109375" style="76" customWidth="1"/>
    <col min="2312" max="2353" width="2.88671875" style="76" customWidth="1"/>
    <col min="2354" max="2565" width="3.33203125" style="76"/>
    <col min="2566" max="2566" width="4.6640625" style="76" customWidth="1"/>
    <col min="2567" max="2567" width="2.109375" style="76" customWidth="1"/>
    <col min="2568" max="2609" width="2.88671875" style="76" customWidth="1"/>
    <col min="2610" max="2821" width="3.33203125" style="76"/>
    <col min="2822" max="2822" width="4.6640625" style="76" customWidth="1"/>
    <col min="2823" max="2823" width="2.109375" style="76" customWidth="1"/>
    <col min="2824" max="2865" width="2.88671875" style="76" customWidth="1"/>
    <col min="2866" max="3077" width="3.33203125" style="76"/>
    <col min="3078" max="3078" width="4.6640625" style="76" customWidth="1"/>
    <col min="3079" max="3079" width="2.109375" style="76" customWidth="1"/>
    <col min="3080" max="3121" width="2.88671875" style="76" customWidth="1"/>
    <col min="3122" max="3333" width="3.33203125" style="76"/>
    <col min="3334" max="3334" width="4.6640625" style="76" customWidth="1"/>
    <col min="3335" max="3335" width="2.109375" style="76" customWidth="1"/>
    <col min="3336" max="3377" width="2.88671875" style="76" customWidth="1"/>
    <col min="3378" max="3589" width="3.33203125" style="76"/>
    <col min="3590" max="3590" width="4.6640625" style="76" customWidth="1"/>
    <col min="3591" max="3591" width="2.109375" style="76" customWidth="1"/>
    <col min="3592" max="3633" width="2.88671875" style="76" customWidth="1"/>
    <col min="3634" max="3845" width="3.33203125" style="76"/>
    <col min="3846" max="3846" width="4.6640625" style="76" customWidth="1"/>
    <col min="3847" max="3847" width="2.109375" style="76" customWidth="1"/>
    <col min="3848" max="3889" width="2.88671875" style="76" customWidth="1"/>
    <col min="3890" max="4101" width="3.33203125" style="76"/>
    <col min="4102" max="4102" width="4.6640625" style="76" customWidth="1"/>
    <col min="4103" max="4103" width="2.109375" style="76" customWidth="1"/>
    <col min="4104" max="4145" width="2.88671875" style="76" customWidth="1"/>
    <col min="4146" max="4357" width="3.33203125" style="76"/>
    <col min="4358" max="4358" width="4.6640625" style="76" customWidth="1"/>
    <col min="4359" max="4359" width="2.109375" style="76" customWidth="1"/>
    <col min="4360" max="4401" width="2.88671875" style="76" customWidth="1"/>
    <col min="4402" max="4613" width="3.33203125" style="76"/>
    <col min="4614" max="4614" width="4.6640625" style="76" customWidth="1"/>
    <col min="4615" max="4615" width="2.109375" style="76" customWidth="1"/>
    <col min="4616" max="4657" width="2.88671875" style="76" customWidth="1"/>
    <col min="4658" max="4869" width="3.33203125" style="76"/>
    <col min="4870" max="4870" width="4.6640625" style="76" customWidth="1"/>
    <col min="4871" max="4871" width="2.109375" style="76" customWidth="1"/>
    <col min="4872" max="4913" width="2.88671875" style="76" customWidth="1"/>
    <col min="4914" max="5125" width="3.33203125" style="76"/>
    <col min="5126" max="5126" width="4.6640625" style="76" customWidth="1"/>
    <col min="5127" max="5127" width="2.109375" style="76" customWidth="1"/>
    <col min="5128" max="5169" width="2.88671875" style="76" customWidth="1"/>
    <col min="5170" max="5381" width="3.33203125" style="76"/>
    <col min="5382" max="5382" width="4.6640625" style="76" customWidth="1"/>
    <col min="5383" max="5383" width="2.109375" style="76" customWidth="1"/>
    <col min="5384" max="5425" width="2.88671875" style="76" customWidth="1"/>
    <col min="5426" max="5637" width="3.33203125" style="76"/>
    <col min="5638" max="5638" width="4.6640625" style="76" customWidth="1"/>
    <col min="5639" max="5639" width="2.109375" style="76" customWidth="1"/>
    <col min="5640" max="5681" width="2.88671875" style="76" customWidth="1"/>
    <col min="5682" max="5893" width="3.33203125" style="76"/>
    <col min="5894" max="5894" width="4.6640625" style="76" customWidth="1"/>
    <col min="5895" max="5895" width="2.109375" style="76" customWidth="1"/>
    <col min="5896" max="5937" width="2.88671875" style="76" customWidth="1"/>
    <col min="5938" max="6149" width="3.33203125" style="76"/>
    <col min="6150" max="6150" width="4.6640625" style="76" customWidth="1"/>
    <col min="6151" max="6151" width="2.109375" style="76" customWidth="1"/>
    <col min="6152" max="6193" width="2.88671875" style="76" customWidth="1"/>
    <col min="6194" max="6405" width="3.33203125" style="76"/>
    <col min="6406" max="6406" width="4.6640625" style="76" customWidth="1"/>
    <col min="6407" max="6407" width="2.109375" style="76" customWidth="1"/>
    <col min="6408" max="6449" width="2.88671875" style="76" customWidth="1"/>
    <col min="6450" max="6661" width="3.33203125" style="76"/>
    <col min="6662" max="6662" width="4.6640625" style="76" customWidth="1"/>
    <col min="6663" max="6663" width="2.109375" style="76" customWidth="1"/>
    <col min="6664" max="6705" width="2.88671875" style="76" customWidth="1"/>
    <col min="6706" max="6917" width="3.33203125" style="76"/>
    <col min="6918" max="6918" width="4.6640625" style="76" customWidth="1"/>
    <col min="6919" max="6919" width="2.109375" style="76" customWidth="1"/>
    <col min="6920" max="6961" width="2.88671875" style="76" customWidth="1"/>
    <col min="6962" max="7173" width="3.33203125" style="76"/>
    <col min="7174" max="7174" width="4.6640625" style="76" customWidth="1"/>
    <col min="7175" max="7175" width="2.109375" style="76" customWidth="1"/>
    <col min="7176" max="7217" width="2.88671875" style="76" customWidth="1"/>
    <col min="7218" max="7429" width="3.33203125" style="76"/>
    <col min="7430" max="7430" width="4.6640625" style="76" customWidth="1"/>
    <col min="7431" max="7431" width="2.109375" style="76" customWidth="1"/>
    <col min="7432" max="7473" width="2.88671875" style="76" customWidth="1"/>
    <col min="7474" max="7685" width="3.33203125" style="76"/>
    <col min="7686" max="7686" width="4.6640625" style="76" customWidth="1"/>
    <col min="7687" max="7687" width="2.109375" style="76" customWidth="1"/>
    <col min="7688" max="7729" width="2.88671875" style="76" customWidth="1"/>
    <col min="7730" max="7941" width="3.33203125" style="76"/>
    <col min="7942" max="7942" width="4.6640625" style="76" customWidth="1"/>
    <col min="7943" max="7943" width="2.109375" style="76" customWidth="1"/>
    <col min="7944" max="7985" width="2.88671875" style="76" customWidth="1"/>
    <col min="7986" max="8197" width="3.33203125" style="76"/>
    <col min="8198" max="8198" width="4.6640625" style="76" customWidth="1"/>
    <col min="8199" max="8199" width="2.109375" style="76" customWidth="1"/>
    <col min="8200" max="8241" width="2.88671875" style="76" customWidth="1"/>
    <col min="8242" max="8453" width="3.33203125" style="76"/>
    <col min="8454" max="8454" width="4.6640625" style="76" customWidth="1"/>
    <col min="8455" max="8455" width="2.109375" style="76" customWidth="1"/>
    <col min="8456" max="8497" width="2.88671875" style="76" customWidth="1"/>
    <col min="8498" max="8709" width="3.33203125" style="76"/>
    <col min="8710" max="8710" width="4.6640625" style="76" customWidth="1"/>
    <col min="8711" max="8711" width="2.109375" style="76" customWidth="1"/>
    <col min="8712" max="8753" width="2.88671875" style="76" customWidth="1"/>
    <col min="8754" max="8965" width="3.33203125" style="76"/>
    <col min="8966" max="8966" width="4.6640625" style="76" customWidth="1"/>
    <col min="8967" max="8967" width="2.109375" style="76" customWidth="1"/>
    <col min="8968" max="9009" width="2.88671875" style="76" customWidth="1"/>
    <col min="9010" max="9221" width="3.33203125" style="76"/>
    <col min="9222" max="9222" width="4.6640625" style="76" customWidth="1"/>
    <col min="9223" max="9223" width="2.109375" style="76" customWidth="1"/>
    <col min="9224" max="9265" width="2.88671875" style="76" customWidth="1"/>
    <col min="9266" max="9477" width="3.33203125" style="76"/>
    <col min="9478" max="9478" width="4.6640625" style="76" customWidth="1"/>
    <col min="9479" max="9479" width="2.109375" style="76" customWidth="1"/>
    <col min="9480" max="9521" width="2.88671875" style="76" customWidth="1"/>
    <col min="9522" max="9733" width="3.33203125" style="76"/>
    <col min="9734" max="9734" width="4.6640625" style="76" customWidth="1"/>
    <col min="9735" max="9735" width="2.109375" style="76" customWidth="1"/>
    <col min="9736" max="9777" width="2.88671875" style="76" customWidth="1"/>
    <col min="9778" max="9989" width="3.33203125" style="76"/>
    <col min="9990" max="9990" width="4.6640625" style="76" customWidth="1"/>
    <col min="9991" max="9991" width="2.109375" style="76" customWidth="1"/>
    <col min="9992" max="10033" width="2.88671875" style="76" customWidth="1"/>
    <col min="10034" max="10245" width="3.33203125" style="76"/>
    <col min="10246" max="10246" width="4.6640625" style="76" customWidth="1"/>
    <col min="10247" max="10247" width="2.109375" style="76" customWidth="1"/>
    <col min="10248" max="10289" width="2.88671875" style="76" customWidth="1"/>
    <col min="10290" max="10501" width="3.33203125" style="76"/>
    <col min="10502" max="10502" width="4.6640625" style="76" customWidth="1"/>
    <col min="10503" max="10503" width="2.109375" style="76" customWidth="1"/>
    <col min="10504" max="10545" width="2.88671875" style="76" customWidth="1"/>
    <col min="10546" max="10757" width="3.33203125" style="76"/>
    <col min="10758" max="10758" width="4.6640625" style="76" customWidth="1"/>
    <col min="10759" max="10759" width="2.109375" style="76" customWidth="1"/>
    <col min="10760" max="10801" width="2.88671875" style="76" customWidth="1"/>
    <col min="10802" max="11013" width="3.33203125" style="76"/>
    <col min="11014" max="11014" width="4.6640625" style="76" customWidth="1"/>
    <col min="11015" max="11015" width="2.109375" style="76" customWidth="1"/>
    <col min="11016" max="11057" width="2.88671875" style="76" customWidth="1"/>
    <col min="11058" max="11269" width="3.33203125" style="76"/>
    <col min="11270" max="11270" width="4.6640625" style="76" customWidth="1"/>
    <col min="11271" max="11271" width="2.109375" style="76" customWidth="1"/>
    <col min="11272" max="11313" width="2.88671875" style="76" customWidth="1"/>
    <col min="11314" max="11525" width="3.33203125" style="76"/>
    <col min="11526" max="11526" width="4.6640625" style="76" customWidth="1"/>
    <col min="11527" max="11527" width="2.109375" style="76" customWidth="1"/>
    <col min="11528" max="11569" width="2.88671875" style="76" customWidth="1"/>
    <col min="11570" max="11781" width="3.33203125" style="76"/>
    <col min="11782" max="11782" width="4.6640625" style="76" customWidth="1"/>
    <col min="11783" max="11783" width="2.109375" style="76" customWidth="1"/>
    <col min="11784" max="11825" width="2.88671875" style="76" customWidth="1"/>
    <col min="11826" max="12037" width="3.33203125" style="76"/>
    <col min="12038" max="12038" width="4.6640625" style="76" customWidth="1"/>
    <col min="12039" max="12039" width="2.109375" style="76" customWidth="1"/>
    <col min="12040" max="12081" width="2.88671875" style="76" customWidth="1"/>
    <col min="12082" max="12293" width="3.33203125" style="76"/>
    <col min="12294" max="12294" width="4.6640625" style="76" customWidth="1"/>
    <col min="12295" max="12295" width="2.109375" style="76" customWidth="1"/>
    <col min="12296" max="12337" width="2.88671875" style="76" customWidth="1"/>
    <col min="12338" max="12549" width="3.33203125" style="76"/>
    <col min="12550" max="12550" width="4.6640625" style="76" customWidth="1"/>
    <col min="12551" max="12551" width="2.109375" style="76" customWidth="1"/>
    <col min="12552" max="12593" width="2.88671875" style="76" customWidth="1"/>
    <col min="12594" max="12805" width="3.33203125" style="76"/>
    <col min="12806" max="12806" width="4.6640625" style="76" customWidth="1"/>
    <col min="12807" max="12807" width="2.109375" style="76" customWidth="1"/>
    <col min="12808" max="12849" width="2.88671875" style="76" customWidth="1"/>
    <col min="12850" max="13061" width="3.33203125" style="76"/>
    <col min="13062" max="13062" width="4.6640625" style="76" customWidth="1"/>
    <col min="13063" max="13063" width="2.109375" style="76" customWidth="1"/>
    <col min="13064" max="13105" width="2.88671875" style="76" customWidth="1"/>
    <col min="13106" max="13317" width="3.33203125" style="76"/>
    <col min="13318" max="13318" width="4.6640625" style="76" customWidth="1"/>
    <col min="13319" max="13319" width="2.109375" style="76" customWidth="1"/>
    <col min="13320" max="13361" width="2.88671875" style="76" customWidth="1"/>
    <col min="13362" max="13573" width="3.33203125" style="76"/>
    <col min="13574" max="13574" width="4.6640625" style="76" customWidth="1"/>
    <col min="13575" max="13575" width="2.109375" style="76" customWidth="1"/>
    <col min="13576" max="13617" width="2.88671875" style="76" customWidth="1"/>
    <col min="13618" max="13829" width="3.33203125" style="76"/>
    <col min="13830" max="13830" width="4.6640625" style="76" customWidth="1"/>
    <col min="13831" max="13831" width="2.109375" style="76" customWidth="1"/>
    <col min="13832" max="13873" width="2.88671875" style="76" customWidth="1"/>
    <col min="13874" max="14085" width="3.33203125" style="76"/>
    <col min="14086" max="14086" width="4.6640625" style="76" customWidth="1"/>
    <col min="14087" max="14087" width="2.109375" style="76" customWidth="1"/>
    <col min="14088" max="14129" width="2.88671875" style="76" customWidth="1"/>
    <col min="14130" max="14341" width="3.33203125" style="76"/>
    <col min="14342" max="14342" width="4.6640625" style="76" customWidth="1"/>
    <col min="14343" max="14343" width="2.109375" style="76" customWidth="1"/>
    <col min="14344" max="14385" width="2.88671875" style="76" customWidth="1"/>
    <col min="14386" max="14597" width="3.33203125" style="76"/>
    <col min="14598" max="14598" width="4.6640625" style="76" customWidth="1"/>
    <col min="14599" max="14599" width="2.109375" style="76" customWidth="1"/>
    <col min="14600" max="14641" width="2.88671875" style="76" customWidth="1"/>
    <col min="14642" max="14853" width="3.33203125" style="76"/>
    <col min="14854" max="14854" width="4.6640625" style="76" customWidth="1"/>
    <col min="14855" max="14855" width="2.109375" style="76" customWidth="1"/>
    <col min="14856" max="14897" width="2.88671875" style="76" customWidth="1"/>
    <col min="14898" max="15109" width="3.33203125" style="76"/>
    <col min="15110" max="15110" width="4.6640625" style="76" customWidth="1"/>
    <col min="15111" max="15111" width="2.109375" style="76" customWidth="1"/>
    <col min="15112" max="15153" width="2.88671875" style="76" customWidth="1"/>
    <col min="15154" max="15365" width="3.33203125" style="76"/>
    <col min="15366" max="15366" width="4.6640625" style="76" customWidth="1"/>
    <col min="15367" max="15367" width="2.109375" style="76" customWidth="1"/>
    <col min="15368" max="15409" width="2.88671875" style="76" customWidth="1"/>
    <col min="15410" max="15621" width="3.33203125" style="76"/>
    <col min="15622" max="15622" width="4.6640625" style="76" customWidth="1"/>
    <col min="15623" max="15623" width="2.109375" style="76" customWidth="1"/>
    <col min="15624" max="15665" width="2.88671875" style="76" customWidth="1"/>
    <col min="15666" max="15877" width="3.33203125" style="76"/>
    <col min="15878" max="15878" width="4.6640625" style="76" customWidth="1"/>
    <col min="15879" max="15879" width="2.109375" style="76" customWidth="1"/>
    <col min="15880" max="15921" width="2.88671875" style="76" customWidth="1"/>
    <col min="15922" max="16133" width="3.33203125" style="76"/>
    <col min="16134" max="16134" width="4.6640625" style="76" customWidth="1"/>
    <col min="16135" max="16135" width="2.109375" style="76" customWidth="1"/>
    <col min="16136" max="16177" width="2.88671875" style="76" customWidth="1"/>
    <col min="16178" max="16384" width="3.33203125" style="76"/>
  </cols>
  <sheetData>
    <row r="1" spans="1:36" ht="20.100000000000001" customHeight="1">
      <c r="A1" s="587"/>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row>
    <row r="2" spans="1:36" ht="24.9" customHeight="1">
      <c r="A2" s="753" t="s">
        <v>578</v>
      </c>
      <c r="B2" s="753"/>
      <c r="C2" s="753"/>
      <c r="D2" s="753"/>
      <c r="E2" s="753"/>
      <c r="F2" s="753"/>
      <c r="G2" s="753"/>
      <c r="H2" s="753"/>
      <c r="I2" s="753"/>
      <c r="J2" s="753"/>
      <c r="K2" s="753"/>
      <c r="L2" s="753"/>
      <c r="M2" s="753"/>
      <c r="N2" s="753"/>
      <c r="O2" s="753"/>
      <c r="P2" s="753"/>
      <c r="Q2" s="753"/>
      <c r="R2" s="753"/>
      <c r="S2" s="753"/>
      <c r="T2" s="753"/>
      <c r="U2" s="753"/>
      <c r="V2" s="753"/>
      <c r="W2" s="753"/>
      <c r="X2" s="753"/>
      <c r="Y2" s="753"/>
      <c r="Z2" s="753"/>
      <c r="AA2" s="753"/>
      <c r="AB2" s="753"/>
      <c r="AC2" s="753"/>
      <c r="AD2" s="753"/>
      <c r="AE2" s="753"/>
      <c r="AF2" s="753"/>
      <c r="AG2" s="753"/>
      <c r="AH2" s="753"/>
      <c r="AI2" s="753"/>
      <c r="AJ2" s="753"/>
    </row>
    <row r="3" spans="1:36" ht="15.9" customHeight="1">
      <c r="AF3" s="570" t="s">
        <v>406</v>
      </c>
      <c r="AG3" s="570"/>
      <c r="AH3" s="570"/>
    </row>
    <row r="4" spans="1:36" ht="15.9" customHeight="1">
      <c r="AF4" s="155" t="s">
        <v>440</v>
      </c>
      <c r="AG4" s="80" t="s">
        <v>441</v>
      </c>
      <c r="AH4" s="81" t="s">
        <v>225</v>
      </c>
      <c r="AI4" s="77"/>
    </row>
    <row r="5" spans="1:36" ht="24.9" customHeight="1">
      <c r="A5" s="753" t="s">
        <v>442</v>
      </c>
      <c r="B5" s="753"/>
      <c r="C5" s="753"/>
      <c r="D5" s="753"/>
      <c r="E5" s="753"/>
      <c r="F5" s="753"/>
      <c r="G5" s="753"/>
      <c r="H5" s="753"/>
      <c r="I5" s="753"/>
      <c r="J5" s="753"/>
      <c r="K5" s="753"/>
      <c r="L5" s="753"/>
      <c r="M5" s="753"/>
      <c r="N5" s="753"/>
      <c r="O5" s="753"/>
      <c r="P5" s="753"/>
      <c r="Q5" s="753"/>
      <c r="R5" s="753"/>
      <c r="S5" s="753"/>
      <c r="T5" s="753"/>
      <c r="U5" s="753"/>
      <c r="V5" s="753"/>
      <c r="W5" s="753"/>
      <c r="X5" s="753"/>
      <c r="Y5" s="753"/>
      <c r="Z5" s="753"/>
      <c r="AA5" s="753"/>
      <c r="AB5" s="753"/>
      <c r="AC5" s="753"/>
      <c r="AD5" s="753"/>
      <c r="AE5" s="753"/>
      <c r="AF5" s="753"/>
      <c r="AG5" s="753"/>
      <c r="AH5" s="753"/>
      <c r="AI5" s="753"/>
      <c r="AJ5" s="753"/>
    </row>
    <row r="6" spans="1:36" ht="15.9" customHeight="1">
      <c r="AD6" s="77"/>
      <c r="AE6" s="77"/>
      <c r="AF6" s="77"/>
      <c r="AG6" s="77"/>
      <c r="AH6" s="77"/>
      <c r="AI6" s="77"/>
    </row>
    <row r="7" spans="1:36" ht="15.9" customHeight="1" thickBot="1">
      <c r="D7" s="572" t="s">
        <v>158</v>
      </c>
      <c r="E7" s="572"/>
      <c r="F7" s="572"/>
      <c r="G7" s="572"/>
      <c r="N7" s="570" t="s">
        <v>160</v>
      </c>
      <c r="O7" s="570"/>
      <c r="P7" s="570"/>
      <c r="Q7" s="570"/>
      <c r="R7" s="570"/>
      <c r="S7" s="570"/>
    </row>
    <row r="8" spans="1:36" ht="15.9" customHeight="1" thickBot="1">
      <c r="C8" s="91" t="s">
        <v>161</v>
      </c>
      <c r="D8" s="156"/>
      <c r="E8" s="156"/>
      <c r="F8" s="156"/>
      <c r="G8" s="156"/>
      <c r="H8" s="157"/>
      <c r="M8" s="259" t="str">
        <f>IF(第一面!$R$28="","",第一面!$R$28)</f>
        <v/>
      </c>
      <c r="N8" s="260" t="str">
        <f>IF(第一面!$S$28="","",第一面!$S$28)</f>
        <v/>
      </c>
      <c r="O8" s="261" t="s">
        <v>277</v>
      </c>
      <c r="P8" s="262" t="str">
        <f>IF(第一面!$U$28="","",第一面!$U$28)</f>
        <v/>
      </c>
      <c r="Q8" s="263" t="s">
        <v>150</v>
      </c>
      <c r="R8" s="259" t="str">
        <f>IF(第一面!$W$28="","",第一面!$W$28)</f>
        <v/>
      </c>
      <c r="S8" s="264" t="str">
        <f>IF(第一面!$X$28="","",第一面!$X$28)</f>
        <v/>
      </c>
      <c r="T8" s="265" t="str">
        <f>IF(第一面!$Y$28="","",第一面!$Y$28)</f>
        <v/>
      </c>
      <c r="U8" s="264" t="str">
        <f>IF(第一面!$Z$28="","",第一面!$Z$28)</f>
        <v/>
      </c>
      <c r="V8" s="265" t="str">
        <f>IF(第一面!$AA$28="","",第一面!$AA$28)</f>
        <v/>
      </c>
      <c r="W8" s="260" t="str">
        <f>IF(第一面!$AB$28="","",第一面!$AB$28)</f>
        <v/>
      </c>
    </row>
    <row r="9" spans="1:36" ht="15.9" customHeight="1">
      <c r="L9" s="82"/>
      <c r="M9" s="82"/>
      <c r="AD9" s="250"/>
      <c r="AE9" s="250"/>
      <c r="AF9" s="615" t="s">
        <v>259</v>
      </c>
      <c r="AG9" s="615"/>
      <c r="AH9" s="615"/>
      <c r="AI9" s="147"/>
    </row>
    <row r="10" spans="1:36" ht="15.9" customHeight="1">
      <c r="L10" s="82"/>
      <c r="M10" s="82"/>
      <c r="AF10" s="319" t="s">
        <v>443</v>
      </c>
      <c r="AG10" s="164"/>
      <c r="AH10" s="165"/>
      <c r="AI10" s="163"/>
    </row>
    <row r="11" spans="1:36" ht="15.9" customHeight="1">
      <c r="E11" s="564" t="s">
        <v>260</v>
      </c>
      <c r="F11" s="564"/>
      <c r="G11" s="564"/>
      <c r="H11" s="564"/>
      <c r="I11" s="1097">
        <f>'添付書類（４）'!B23</f>
        <v>0</v>
      </c>
      <c r="J11" s="1097"/>
      <c r="K11" s="1097"/>
      <c r="L11" s="1097"/>
      <c r="M11" s="1097"/>
      <c r="N11" s="1097"/>
      <c r="O11" s="1097"/>
      <c r="P11" s="1097"/>
      <c r="Q11" s="1097"/>
      <c r="R11" s="1097"/>
      <c r="S11" s="1097"/>
      <c r="T11" s="1097"/>
      <c r="U11" s="1097"/>
      <c r="V11" s="1097"/>
      <c r="W11" s="1097"/>
      <c r="X11" s="1097"/>
      <c r="Y11" s="1097"/>
      <c r="Z11" s="1097"/>
      <c r="AA11" s="1097"/>
    </row>
    <row r="12" spans="1:36" ht="15.9" customHeight="1">
      <c r="E12" s="564" t="s">
        <v>444</v>
      </c>
      <c r="F12" s="564"/>
      <c r="G12" s="564"/>
      <c r="H12" s="564"/>
      <c r="I12" s="1098">
        <f>'添付書類（４）'!M23</f>
        <v>0</v>
      </c>
      <c r="J12" s="1098"/>
      <c r="K12" s="1098"/>
      <c r="L12" s="1098"/>
      <c r="M12" s="82" t="s">
        <v>346</v>
      </c>
      <c r="O12" s="1099" t="s">
        <v>445</v>
      </c>
      <c r="P12" s="1099"/>
      <c r="Q12" s="1099"/>
      <c r="R12" s="1099"/>
      <c r="S12" s="1099"/>
      <c r="T12" s="1099"/>
      <c r="U12" s="1099"/>
      <c r="V12" s="1099"/>
      <c r="W12" s="1098">
        <f>'添付書類（４）'!I23</f>
        <v>0</v>
      </c>
      <c r="X12" s="1098"/>
      <c r="Y12" s="1098"/>
      <c r="Z12" s="1098"/>
      <c r="AA12" s="82" t="s">
        <v>346</v>
      </c>
    </row>
    <row r="14" spans="1:36" ht="15.9" customHeight="1" thickBot="1">
      <c r="A14" s="82" t="s">
        <v>185</v>
      </c>
    </row>
    <row r="15" spans="1:36" ht="15.9" customHeight="1" thickBot="1">
      <c r="A15" s="110" t="s">
        <v>446</v>
      </c>
      <c r="C15" s="1089" t="s">
        <v>447</v>
      </c>
      <c r="D15" s="1090"/>
      <c r="E15" s="1090"/>
      <c r="F15" s="1090"/>
      <c r="G15" s="1090"/>
      <c r="H15" s="1090"/>
      <c r="I15" s="1090"/>
      <c r="J15" s="1090"/>
      <c r="K15" s="1090"/>
      <c r="L15" s="1090"/>
      <c r="M15" s="1090"/>
      <c r="N15" s="1090"/>
      <c r="O15" s="1090"/>
      <c r="P15" s="1090"/>
      <c r="Q15" s="1090"/>
      <c r="R15" s="1090"/>
      <c r="S15" s="1090"/>
      <c r="T15" s="1090"/>
      <c r="U15" s="1090"/>
      <c r="V15" s="1090"/>
      <c r="W15" s="1090"/>
      <c r="X15" s="1090"/>
      <c r="Y15" s="1090"/>
      <c r="Z15" s="1090"/>
      <c r="AA15" s="1090"/>
      <c r="AB15" s="1090"/>
      <c r="AC15" s="1090"/>
      <c r="AD15" s="1090"/>
      <c r="AE15" s="1090"/>
      <c r="AF15" s="1090"/>
      <c r="AG15" s="1090"/>
      <c r="AH15" s="1091"/>
      <c r="AI15" s="82"/>
    </row>
    <row r="16" spans="1:36" ht="32.1" customHeight="1" thickBot="1">
      <c r="C16" s="1089" t="s">
        <v>448</v>
      </c>
      <c r="D16" s="1090"/>
      <c r="E16" s="1090"/>
      <c r="F16" s="1090"/>
      <c r="G16" s="1090"/>
      <c r="H16" s="1090"/>
      <c r="I16" s="1090"/>
      <c r="J16" s="1090"/>
      <c r="K16" s="1090"/>
      <c r="L16" s="1091"/>
      <c r="M16" s="607" t="s">
        <v>449</v>
      </c>
      <c r="N16" s="608"/>
      <c r="O16" s="608"/>
      <c r="P16" s="608"/>
      <c r="Q16" s="608"/>
      <c r="R16" s="608"/>
      <c r="S16" s="609"/>
      <c r="T16" s="1092" t="s">
        <v>450</v>
      </c>
      <c r="U16" s="1093"/>
      <c r="V16" s="1094"/>
      <c r="W16" s="1095" t="s">
        <v>451</v>
      </c>
      <c r="X16" s="1093"/>
      <c r="Y16" s="1094"/>
      <c r="Z16" s="1095" t="s">
        <v>452</v>
      </c>
      <c r="AA16" s="1094"/>
      <c r="AB16" s="1095" t="s">
        <v>453</v>
      </c>
      <c r="AC16" s="1096"/>
      <c r="AD16" s="1093"/>
      <c r="AE16" s="1093"/>
      <c r="AF16" s="1093"/>
      <c r="AG16" s="1093"/>
      <c r="AH16" s="1094"/>
      <c r="AI16" s="320"/>
    </row>
    <row r="17" spans="1:50" ht="23.1" customHeight="1" thickBot="1">
      <c r="A17" s="77" t="s">
        <v>454</v>
      </c>
      <c r="C17" s="92"/>
      <c r="D17" s="96"/>
      <c r="E17" s="96"/>
      <c r="F17" s="96"/>
      <c r="G17" s="96"/>
      <c r="H17" s="96"/>
      <c r="I17" s="96"/>
      <c r="J17" s="96"/>
      <c r="K17" s="96"/>
      <c r="L17" s="97"/>
      <c r="M17" s="321" t="s">
        <v>176</v>
      </c>
      <c r="N17" s="322"/>
      <c r="O17" s="323"/>
      <c r="P17" s="324"/>
      <c r="Q17" s="323"/>
      <c r="R17" s="324"/>
      <c r="S17" s="97"/>
      <c r="T17" s="621"/>
      <c r="U17" s="1081"/>
      <c r="V17" s="622"/>
      <c r="W17" s="1082"/>
      <c r="X17" s="1083"/>
      <c r="Y17" s="1084"/>
      <c r="Z17" s="1085"/>
      <c r="AA17" s="1086"/>
      <c r="AB17" s="516"/>
      <c r="AC17" s="328" t="s">
        <v>483</v>
      </c>
      <c r="AD17" s="253"/>
      <c r="AE17" s="329" t="s">
        <v>156</v>
      </c>
      <c r="AF17" s="1087"/>
      <c r="AG17" s="1088"/>
      <c r="AH17" s="326" t="s">
        <v>456</v>
      </c>
      <c r="AI17" s="327"/>
    </row>
    <row r="18" spans="1:50" ht="23.1" customHeight="1" thickBot="1">
      <c r="A18" s="77" t="s">
        <v>457</v>
      </c>
      <c r="C18" s="92"/>
      <c r="D18" s="96"/>
      <c r="E18" s="96"/>
      <c r="F18" s="96"/>
      <c r="G18" s="96"/>
      <c r="H18" s="96"/>
      <c r="I18" s="96"/>
      <c r="J18" s="96"/>
      <c r="K18" s="96"/>
      <c r="L18" s="97"/>
      <c r="M18" s="321" t="s">
        <v>176</v>
      </c>
      <c r="N18" s="322"/>
      <c r="O18" s="323"/>
      <c r="P18" s="324"/>
      <c r="Q18" s="323"/>
      <c r="R18" s="324"/>
      <c r="S18" s="97"/>
      <c r="T18" s="621"/>
      <c r="U18" s="1081"/>
      <c r="V18" s="622"/>
      <c r="W18" s="1082"/>
      <c r="X18" s="1083"/>
      <c r="Y18" s="1084"/>
      <c r="Z18" s="1085"/>
      <c r="AA18" s="1086"/>
      <c r="AB18" s="516"/>
      <c r="AC18" s="328" t="s">
        <v>483</v>
      </c>
      <c r="AD18" s="253"/>
      <c r="AE18" s="329" t="s">
        <v>156</v>
      </c>
      <c r="AF18" s="1087"/>
      <c r="AG18" s="1088"/>
      <c r="AH18" s="326" t="s">
        <v>456</v>
      </c>
      <c r="AI18" s="327"/>
      <c r="AX18" s="231" t="s">
        <v>455</v>
      </c>
    </row>
    <row r="19" spans="1:50" ht="23.1" customHeight="1" thickBot="1">
      <c r="A19" s="77" t="s">
        <v>251</v>
      </c>
      <c r="C19" s="92"/>
      <c r="D19" s="96"/>
      <c r="E19" s="96"/>
      <c r="F19" s="96"/>
      <c r="G19" s="96"/>
      <c r="H19" s="96"/>
      <c r="I19" s="96"/>
      <c r="J19" s="96"/>
      <c r="K19" s="96"/>
      <c r="L19" s="97"/>
      <c r="M19" s="321" t="s">
        <v>176</v>
      </c>
      <c r="N19" s="322"/>
      <c r="O19" s="323"/>
      <c r="P19" s="324"/>
      <c r="Q19" s="323"/>
      <c r="R19" s="324"/>
      <c r="S19" s="97"/>
      <c r="T19" s="621"/>
      <c r="U19" s="1081"/>
      <c r="V19" s="622"/>
      <c r="W19" s="1082"/>
      <c r="X19" s="1083"/>
      <c r="Y19" s="1084"/>
      <c r="Z19" s="1085"/>
      <c r="AA19" s="1086"/>
      <c r="AB19" s="325"/>
      <c r="AC19" s="328" t="s">
        <v>483</v>
      </c>
      <c r="AD19" s="253"/>
      <c r="AE19" s="329" t="s">
        <v>156</v>
      </c>
      <c r="AF19" s="1087"/>
      <c r="AG19" s="1088"/>
      <c r="AH19" s="326" t="s">
        <v>456</v>
      </c>
      <c r="AI19" s="327"/>
      <c r="AX19" s="231" t="s">
        <v>458</v>
      </c>
    </row>
    <row r="20" spans="1:50" ht="23.1" customHeight="1" thickBot="1">
      <c r="A20" s="77" t="s">
        <v>459</v>
      </c>
      <c r="C20" s="92"/>
      <c r="D20" s="96"/>
      <c r="E20" s="96"/>
      <c r="F20" s="96"/>
      <c r="G20" s="96"/>
      <c r="H20" s="96"/>
      <c r="I20" s="96"/>
      <c r="J20" s="96"/>
      <c r="K20" s="96"/>
      <c r="L20" s="97"/>
      <c r="M20" s="321" t="s">
        <v>176</v>
      </c>
      <c r="N20" s="322"/>
      <c r="O20" s="323"/>
      <c r="P20" s="324"/>
      <c r="Q20" s="323"/>
      <c r="R20" s="324"/>
      <c r="S20" s="97"/>
      <c r="T20" s="621"/>
      <c r="U20" s="1081"/>
      <c r="V20" s="622"/>
      <c r="W20" s="1082"/>
      <c r="X20" s="1083"/>
      <c r="Y20" s="1084"/>
      <c r="Z20" s="1085"/>
      <c r="AA20" s="1086"/>
      <c r="AB20" s="325"/>
      <c r="AC20" s="328" t="s">
        <v>483</v>
      </c>
      <c r="AD20" s="253"/>
      <c r="AE20" s="329" t="s">
        <v>156</v>
      </c>
      <c r="AF20" s="1087"/>
      <c r="AG20" s="1088"/>
      <c r="AH20" s="326" t="s">
        <v>456</v>
      </c>
      <c r="AI20" s="327"/>
      <c r="AX20" s="231" t="s">
        <v>460</v>
      </c>
    </row>
    <row r="21" spans="1:50" ht="23.1" customHeight="1" thickBot="1">
      <c r="A21" s="77" t="s">
        <v>461</v>
      </c>
      <c r="C21" s="92"/>
      <c r="D21" s="96"/>
      <c r="E21" s="96"/>
      <c r="F21" s="96"/>
      <c r="G21" s="96"/>
      <c r="H21" s="96"/>
      <c r="I21" s="96"/>
      <c r="J21" s="96"/>
      <c r="K21" s="96"/>
      <c r="L21" s="97"/>
      <c r="M21" s="321" t="s">
        <v>176</v>
      </c>
      <c r="N21" s="322"/>
      <c r="O21" s="323"/>
      <c r="P21" s="324"/>
      <c r="Q21" s="323"/>
      <c r="R21" s="324"/>
      <c r="S21" s="97"/>
      <c r="T21" s="621"/>
      <c r="U21" s="1081"/>
      <c r="V21" s="622"/>
      <c r="W21" s="1082"/>
      <c r="X21" s="1083"/>
      <c r="Y21" s="1084"/>
      <c r="Z21" s="1085"/>
      <c r="AA21" s="1086"/>
      <c r="AB21" s="325"/>
      <c r="AC21" s="328" t="s">
        <v>483</v>
      </c>
      <c r="AD21" s="253"/>
      <c r="AE21" s="329" t="s">
        <v>156</v>
      </c>
      <c r="AF21" s="1087"/>
      <c r="AG21" s="1088"/>
      <c r="AH21" s="326" t="s">
        <v>456</v>
      </c>
      <c r="AI21" s="327"/>
    </row>
    <row r="22" spans="1:50" ht="23.1" customHeight="1" thickBot="1">
      <c r="A22" s="77" t="s">
        <v>462</v>
      </c>
      <c r="C22" s="92"/>
      <c r="D22" s="96"/>
      <c r="E22" s="96"/>
      <c r="F22" s="96"/>
      <c r="G22" s="96"/>
      <c r="H22" s="96"/>
      <c r="I22" s="96"/>
      <c r="J22" s="96"/>
      <c r="K22" s="96"/>
      <c r="L22" s="97"/>
      <c r="M22" s="321" t="s">
        <v>176</v>
      </c>
      <c r="N22" s="322"/>
      <c r="O22" s="323"/>
      <c r="P22" s="324"/>
      <c r="Q22" s="323"/>
      <c r="R22" s="324"/>
      <c r="S22" s="97"/>
      <c r="T22" s="621"/>
      <c r="U22" s="1081"/>
      <c r="V22" s="622"/>
      <c r="W22" s="1082"/>
      <c r="X22" s="1083"/>
      <c r="Y22" s="1084"/>
      <c r="Z22" s="1085"/>
      <c r="AA22" s="1086"/>
      <c r="AB22" s="325"/>
      <c r="AC22" s="328" t="s">
        <v>483</v>
      </c>
      <c r="AD22" s="253"/>
      <c r="AE22" s="329" t="s">
        <v>156</v>
      </c>
      <c r="AF22" s="1087"/>
      <c r="AG22" s="1088"/>
      <c r="AH22" s="326" t="s">
        <v>456</v>
      </c>
      <c r="AI22" s="327"/>
    </row>
    <row r="23" spans="1:50" ht="23.1" customHeight="1" thickBot="1">
      <c r="A23" s="77" t="s">
        <v>463</v>
      </c>
      <c r="C23" s="92"/>
      <c r="D23" s="96"/>
      <c r="E23" s="96"/>
      <c r="F23" s="96"/>
      <c r="G23" s="96"/>
      <c r="H23" s="96"/>
      <c r="I23" s="96"/>
      <c r="J23" s="96"/>
      <c r="K23" s="96"/>
      <c r="L23" s="97"/>
      <c r="M23" s="321" t="s">
        <v>176</v>
      </c>
      <c r="N23" s="322"/>
      <c r="O23" s="323"/>
      <c r="P23" s="324"/>
      <c r="Q23" s="323"/>
      <c r="R23" s="324"/>
      <c r="S23" s="97"/>
      <c r="T23" s="621"/>
      <c r="U23" s="1081"/>
      <c r="V23" s="622"/>
      <c r="W23" s="1082"/>
      <c r="X23" s="1083"/>
      <c r="Y23" s="1084"/>
      <c r="Z23" s="1085"/>
      <c r="AA23" s="1086"/>
      <c r="AB23" s="325"/>
      <c r="AC23" s="328" t="s">
        <v>483</v>
      </c>
      <c r="AD23" s="253"/>
      <c r="AE23" s="329" t="s">
        <v>156</v>
      </c>
      <c r="AF23" s="1087"/>
      <c r="AG23" s="1088"/>
      <c r="AH23" s="326" t="s">
        <v>456</v>
      </c>
      <c r="AI23" s="327"/>
    </row>
    <row r="24" spans="1:50" ht="23.1" customHeight="1" thickBot="1">
      <c r="A24" s="77" t="s">
        <v>464</v>
      </c>
      <c r="C24" s="92"/>
      <c r="D24" s="96"/>
      <c r="E24" s="96"/>
      <c r="F24" s="96"/>
      <c r="G24" s="96"/>
      <c r="H24" s="96"/>
      <c r="I24" s="96"/>
      <c r="J24" s="96"/>
      <c r="K24" s="96"/>
      <c r="L24" s="97"/>
      <c r="M24" s="321" t="s">
        <v>176</v>
      </c>
      <c r="N24" s="322"/>
      <c r="O24" s="323"/>
      <c r="P24" s="324"/>
      <c r="Q24" s="323"/>
      <c r="R24" s="324"/>
      <c r="S24" s="97"/>
      <c r="T24" s="621"/>
      <c r="U24" s="1081"/>
      <c r="V24" s="622"/>
      <c r="W24" s="1082"/>
      <c r="X24" s="1083"/>
      <c r="Y24" s="1084"/>
      <c r="Z24" s="1085"/>
      <c r="AA24" s="1086"/>
      <c r="AB24" s="325"/>
      <c r="AC24" s="328" t="s">
        <v>483</v>
      </c>
      <c r="AD24" s="253"/>
      <c r="AE24" s="329" t="s">
        <v>156</v>
      </c>
      <c r="AF24" s="1087"/>
      <c r="AG24" s="1088"/>
      <c r="AH24" s="326" t="s">
        <v>456</v>
      </c>
      <c r="AI24" s="327"/>
    </row>
    <row r="25" spans="1:50" ht="23.1" customHeight="1" thickBot="1">
      <c r="A25" s="77" t="s">
        <v>465</v>
      </c>
      <c r="C25" s="92"/>
      <c r="D25" s="96"/>
      <c r="E25" s="96"/>
      <c r="F25" s="96"/>
      <c r="G25" s="96"/>
      <c r="H25" s="96"/>
      <c r="I25" s="96"/>
      <c r="J25" s="96"/>
      <c r="K25" s="96"/>
      <c r="L25" s="97"/>
      <c r="M25" s="321" t="s">
        <v>176</v>
      </c>
      <c r="N25" s="322"/>
      <c r="O25" s="323"/>
      <c r="P25" s="324"/>
      <c r="Q25" s="323"/>
      <c r="R25" s="324"/>
      <c r="S25" s="97"/>
      <c r="T25" s="621"/>
      <c r="U25" s="1081"/>
      <c r="V25" s="622"/>
      <c r="W25" s="1082"/>
      <c r="X25" s="1083"/>
      <c r="Y25" s="1084"/>
      <c r="Z25" s="1085"/>
      <c r="AA25" s="1086"/>
      <c r="AB25" s="325"/>
      <c r="AC25" s="328" t="s">
        <v>483</v>
      </c>
      <c r="AD25" s="253"/>
      <c r="AE25" s="329" t="s">
        <v>156</v>
      </c>
      <c r="AF25" s="1087"/>
      <c r="AG25" s="1088"/>
      <c r="AH25" s="326" t="s">
        <v>456</v>
      </c>
      <c r="AI25" s="327"/>
    </row>
    <row r="26" spans="1:50" ht="23.1" customHeight="1" thickBot="1">
      <c r="A26" s="77" t="s">
        <v>466</v>
      </c>
      <c r="C26" s="92"/>
      <c r="D26" s="96"/>
      <c r="E26" s="96"/>
      <c r="F26" s="96"/>
      <c r="G26" s="96"/>
      <c r="H26" s="96"/>
      <c r="I26" s="96"/>
      <c r="J26" s="96"/>
      <c r="K26" s="96"/>
      <c r="L26" s="97"/>
      <c r="M26" s="321" t="s">
        <v>176</v>
      </c>
      <c r="N26" s="322"/>
      <c r="O26" s="323"/>
      <c r="P26" s="324"/>
      <c r="Q26" s="323"/>
      <c r="R26" s="324"/>
      <c r="S26" s="97"/>
      <c r="T26" s="621"/>
      <c r="U26" s="1081"/>
      <c r="V26" s="622"/>
      <c r="W26" s="1082"/>
      <c r="X26" s="1083"/>
      <c r="Y26" s="1084"/>
      <c r="Z26" s="1085"/>
      <c r="AA26" s="1086"/>
      <c r="AB26" s="325"/>
      <c r="AC26" s="328" t="s">
        <v>483</v>
      </c>
      <c r="AD26" s="253"/>
      <c r="AE26" s="329" t="s">
        <v>156</v>
      </c>
      <c r="AF26" s="1087"/>
      <c r="AG26" s="1088"/>
      <c r="AH26" s="326" t="s">
        <v>456</v>
      </c>
      <c r="AI26" s="327"/>
    </row>
    <row r="27" spans="1:50" ht="23.1" customHeight="1" thickBot="1">
      <c r="A27" s="77" t="s">
        <v>467</v>
      </c>
      <c r="C27" s="92"/>
      <c r="D27" s="96"/>
      <c r="E27" s="96"/>
      <c r="F27" s="96"/>
      <c r="G27" s="96"/>
      <c r="H27" s="96"/>
      <c r="I27" s="96"/>
      <c r="J27" s="96"/>
      <c r="K27" s="96"/>
      <c r="L27" s="97"/>
      <c r="M27" s="321" t="s">
        <v>176</v>
      </c>
      <c r="N27" s="322"/>
      <c r="O27" s="323"/>
      <c r="P27" s="324"/>
      <c r="Q27" s="323"/>
      <c r="R27" s="324"/>
      <c r="S27" s="97"/>
      <c r="T27" s="621"/>
      <c r="U27" s="1081"/>
      <c r="V27" s="622"/>
      <c r="W27" s="1082"/>
      <c r="X27" s="1083"/>
      <c r="Y27" s="1084"/>
      <c r="Z27" s="1085"/>
      <c r="AA27" s="1086"/>
      <c r="AB27" s="325"/>
      <c r="AC27" s="328" t="s">
        <v>483</v>
      </c>
      <c r="AD27" s="253"/>
      <c r="AE27" s="329" t="s">
        <v>156</v>
      </c>
      <c r="AF27" s="1087"/>
      <c r="AG27" s="1088"/>
      <c r="AH27" s="326" t="s">
        <v>456</v>
      </c>
      <c r="AI27" s="145"/>
    </row>
    <row r="28" spans="1:50" ht="23.1" customHeight="1" thickBot="1">
      <c r="A28" s="77" t="s">
        <v>468</v>
      </c>
      <c r="C28" s="92"/>
      <c r="D28" s="96"/>
      <c r="E28" s="96"/>
      <c r="F28" s="96"/>
      <c r="G28" s="96"/>
      <c r="H28" s="96"/>
      <c r="I28" s="96"/>
      <c r="J28" s="96"/>
      <c r="K28" s="96"/>
      <c r="L28" s="97"/>
      <c r="M28" s="321" t="s">
        <v>176</v>
      </c>
      <c r="N28" s="322"/>
      <c r="O28" s="323"/>
      <c r="P28" s="324"/>
      <c r="Q28" s="323"/>
      <c r="R28" s="324"/>
      <c r="S28" s="97"/>
      <c r="T28" s="621"/>
      <c r="U28" s="1081"/>
      <c r="V28" s="622"/>
      <c r="W28" s="1082"/>
      <c r="X28" s="1083"/>
      <c r="Y28" s="1084"/>
      <c r="Z28" s="1085"/>
      <c r="AA28" s="1086"/>
      <c r="AB28" s="325"/>
      <c r="AC28" s="328" t="s">
        <v>483</v>
      </c>
      <c r="AD28" s="253"/>
      <c r="AE28" s="329" t="s">
        <v>156</v>
      </c>
      <c r="AF28" s="1087"/>
      <c r="AG28" s="1088"/>
      <c r="AH28" s="326" t="s">
        <v>456</v>
      </c>
      <c r="AI28" s="145"/>
    </row>
    <row r="29" spans="1:50" ht="23.1" customHeight="1" thickBot="1">
      <c r="A29" s="77" t="s">
        <v>469</v>
      </c>
      <c r="C29" s="92"/>
      <c r="D29" s="96"/>
      <c r="E29" s="96"/>
      <c r="F29" s="96"/>
      <c r="G29" s="96"/>
      <c r="H29" s="96"/>
      <c r="I29" s="96"/>
      <c r="J29" s="96"/>
      <c r="K29" s="96"/>
      <c r="L29" s="97"/>
      <c r="M29" s="321" t="s">
        <v>176</v>
      </c>
      <c r="N29" s="322"/>
      <c r="O29" s="323"/>
      <c r="P29" s="324"/>
      <c r="Q29" s="323"/>
      <c r="R29" s="324"/>
      <c r="S29" s="97"/>
      <c r="T29" s="621"/>
      <c r="U29" s="1081"/>
      <c r="V29" s="622"/>
      <c r="W29" s="1082"/>
      <c r="X29" s="1083"/>
      <c r="Y29" s="1084"/>
      <c r="Z29" s="1085"/>
      <c r="AA29" s="1086"/>
      <c r="AB29" s="325"/>
      <c r="AC29" s="328" t="s">
        <v>483</v>
      </c>
      <c r="AD29" s="253"/>
      <c r="AE29" s="329" t="s">
        <v>156</v>
      </c>
      <c r="AF29" s="1087"/>
      <c r="AG29" s="1088"/>
      <c r="AH29" s="326" t="s">
        <v>456</v>
      </c>
      <c r="AI29" s="145"/>
    </row>
    <row r="30" spans="1:50" ht="23.1" customHeight="1" thickBot="1">
      <c r="A30" s="77" t="s">
        <v>470</v>
      </c>
      <c r="C30" s="92"/>
      <c r="D30" s="96"/>
      <c r="E30" s="96"/>
      <c r="F30" s="96"/>
      <c r="G30" s="96"/>
      <c r="H30" s="96"/>
      <c r="I30" s="96"/>
      <c r="J30" s="96"/>
      <c r="K30" s="96"/>
      <c r="L30" s="97"/>
      <c r="M30" s="321" t="s">
        <v>176</v>
      </c>
      <c r="N30" s="322"/>
      <c r="O30" s="323"/>
      <c r="P30" s="324"/>
      <c r="Q30" s="323"/>
      <c r="R30" s="324"/>
      <c r="S30" s="97"/>
      <c r="T30" s="621"/>
      <c r="U30" s="1081"/>
      <c r="V30" s="622"/>
      <c r="W30" s="1082"/>
      <c r="X30" s="1083"/>
      <c r="Y30" s="1084"/>
      <c r="Z30" s="1085"/>
      <c r="AA30" s="1086"/>
      <c r="AB30" s="325"/>
      <c r="AC30" s="328" t="s">
        <v>483</v>
      </c>
      <c r="AD30" s="253"/>
      <c r="AE30" s="329" t="s">
        <v>156</v>
      </c>
      <c r="AF30" s="1087"/>
      <c r="AG30" s="1088"/>
      <c r="AH30" s="326" t="s">
        <v>456</v>
      </c>
      <c r="AI30" s="145"/>
    </row>
    <row r="31" spans="1:50" ht="23.1" customHeight="1" thickBot="1">
      <c r="A31" s="77" t="s">
        <v>471</v>
      </c>
      <c r="C31" s="92"/>
      <c r="D31" s="96"/>
      <c r="E31" s="96"/>
      <c r="F31" s="96"/>
      <c r="G31" s="96"/>
      <c r="H31" s="96"/>
      <c r="I31" s="96"/>
      <c r="J31" s="96"/>
      <c r="K31" s="96"/>
      <c r="L31" s="97"/>
      <c r="M31" s="321" t="s">
        <v>176</v>
      </c>
      <c r="N31" s="322"/>
      <c r="O31" s="323"/>
      <c r="P31" s="324"/>
      <c r="Q31" s="323"/>
      <c r="R31" s="324"/>
      <c r="S31" s="97"/>
      <c r="T31" s="621"/>
      <c r="U31" s="1081"/>
      <c r="V31" s="622"/>
      <c r="W31" s="1082"/>
      <c r="X31" s="1083"/>
      <c r="Y31" s="1084"/>
      <c r="Z31" s="1085"/>
      <c r="AA31" s="1086"/>
      <c r="AB31" s="325"/>
      <c r="AC31" s="328" t="s">
        <v>483</v>
      </c>
      <c r="AD31" s="253"/>
      <c r="AE31" s="329" t="s">
        <v>156</v>
      </c>
      <c r="AF31" s="1087"/>
      <c r="AG31" s="1088"/>
      <c r="AH31" s="326" t="s">
        <v>456</v>
      </c>
      <c r="AI31" s="145"/>
    </row>
    <row r="32" spans="1:50" ht="23.1" customHeight="1" thickBot="1">
      <c r="A32" s="77" t="s">
        <v>472</v>
      </c>
      <c r="C32" s="92"/>
      <c r="D32" s="96"/>
      <c r="E32" s="96"/>
      <c r="F32" s="96"/>
      <c r="G32" s="96"/>
      <c r="H32" s="96"/>
      <c r="I32" s="96"/>
      <c r="J32" s="96"/>
      <c r="K32" s="96"/>
      <c r="L32" s="97"/>
      <c r="M32" s="321" t="s">
        <v>176</v>
      </c>
      <c r="N32" s="322"/>
      <c r="O32" s="323"/>
      <c r="P32" s="324"/>
      <c r="Q32" s="323"/>
      <c r="R32" s="324"/>
      <c r="S32" s="97"/>
      <c r="T32" s="621"/>
      <c r="U32" s="1081"/>
      <c r="V32" s="622"/>
      <c r="W32" s="1082"/>
      <c r="X32" s="1083"/>
      <c r="Y32" s="1084"/>
      <c r="Z32" s="1085"/>
      <c r="AA32" s="1086"/>
      <c r="AB32" s="325"/>
      <c r="AC32" s="328" t="s">
        <v>483</v>
      </c>
      <c r="AD32" s="253"/>
      <c r="AE32" s="329" t="s">
        <v>156</v>
      </c>
      <c r="AF32" s="1087"/>
      <c r="AG32" s="1088"/>
      <c r="AH32" s="326" t="s">
        <v>456</v>
      </c>
      <c r="AI32" s="145"/>
    </row>
    <row r="33" spans="1:36" ht="23.1" customHeight="1" thickBot="1">
      <c r="A33" s="77" t="s">
        <v>473</v>
      </c>
      <c r="C33" s="92"/>
      <c r="D33" s="96"/>
      <c r="E33" s="96"/>
      <c r="F33" s="96"/>
      <c r="G33" s="96"/>
      <c r="H33" s="96"/>
      <c r="I33" s="96"/>
      <c r="J33" s="96"/>
      <c r="K33" s="96"/>
      <c r="L33" s="97"/>
      <c r="M33" s="321" t="s">
        <v>176</v>
      </c>
      <c r="N33" s="322"/>
      <c r="O33" s="323"/>
      <c r="P33" s="324"/>
      <c r="Q33" s="323"/>
      <c r="R33" s="324"/>
      <c r="S33" s="97"/>
      <c r="T33" s="621"/>
      <c r="U33" s="1081"/>
      <c r="V33" s="622"/>
      <c r="W33" s="1082"/>
      <c r="X33" s="1083"/>
      <c r="Y33" s="1084"/>
      <c r="Z33" s="1085"/>
      <c r="AA33" s="1086"/>
      <c r="AB33" s="325"/>
      <c r="AC33" s="328" t="s">
        <v>483</v>
      </c>
      <c r="AD33" s="253"/>
      <c r="AE33" s="329" t="s">
        <v>156</v>
      </c>
      <c r="AF33" s="1087"/>
      <c r="AG33" s="1088"/>
      <c r="AH33" s="326" t="s">
        <v>456</v>
      </c>
      <c r="AI33" s="145"/>
    </row>
    <row r="34" spans="1:36" ht="23.1" customHeight="1" thickBot="1">
      <c r="A34" s="77" t="s">
        <v>474</v>
      </c>
      <c r="C34" s="92"/>
      <c r="D34" s="96"/>
      <c r="E34" s="96"/>
      <c r="F34" s="96"/>
      <c r="G34" s="96"/>
      <c r="H34" s="96"/>
      <c r="I34" s="96"/>
      <c r="J34" s="96"/>
      <c r="K34" s="96"/>
      <c r="L34" s="97"/>
      <c r="M34" s="321" t="s">
        <v>176</v>
      </c>
      <c r="N34" s="322"/>
      <c r="O34" s="323"/>
      <c r="P34" s="324"/>
      <c r="Q34" s="323"/>
      <c r="R34" s="324"/>
      <c r="S34" s="97"/>
      <c r="T34" s="621"/>
      <c r="U34" s="1081"/>
      <c r="V34" s="622"/>
      <c r="W34" s="1082"/>
      <c r="X34" s="1083"/>
      <c r="Y34" s="1084"/>
      <c r="Z34" s="1085"/>
      <c r="AA34" s="1086"/>
      <c r="AB34" s="325"/>
      <c r="AC34" s="328" t="s">
        <v>483</v>
      </c>
      <c r="AD34" s="253"/>
      <c r="AE34" s="329" t="s">
        <v>156</v>
      </c>
      <c r="AF34" s="1087"/>
      <c r="AG34" s="1088"/>
      <c r="AH34" s="326" t="s">
        <v>456</v>
      </c>
      <c r="AI34" s="145"/>
    </row>
    <row r="35" spans="1:36" ht="23.1" customHeight="1" thickBot="1">
      <c r="A35" s="77" t="s">
        <v>475</v>
      </c>
      <c r="C35" s="92"/>
      <c r="D35" s="96"/>
      <c r="E35" s="96"/>
      <c r="F35" s="96"/>
      <c r="G35" s="96"/>
      <c r="H35" s="96"/>
      <c r="I35" s="96"/>
      <c r="J35" s="96"/>
      <c r="K35" s="96"/>
      <c r="L35" s="97"/>
      <c r="M35" s="321" t="s">
        <v>176</v>
      </c>
      <c r="N35" s="322"/>
      <c r="O35" s="323"/>
      <c r="P35" s="324"/>
      <c r="Q35" s="323"/>
      <c r="R35" s="324"/>
      <c r="S35" s="97"/>
      <c r="T35" s="621"/>
      <c r="U35" s="1081"/>
      <c r="V35" s="622"/>
      <c r="W35" s="1082"/>
      <c r="X35" s="1083"/>
      <c r="Y35" s="1084"/>
      <c r="Z35" s="1085"/>
      <c r="AA35" s="1086"/>
      <c r="AB35" s="325"/>
      <c r="AC35" s="328" t="s">
        <v>483</v>
      </c>
      <c r="AD35" s="253"/>
      <c r="AE35" s="329" t="s">
        <v>156</v>
      </c>
      <c r="AF35" s="1087"/>
      <c r="AG35" s="1088"/>
      <c r="AH35" s="326" t="s">
        <v>456</v>
      </c>
      <c r="AI35" s="145"/>
    </row>
    <row r="36" spans="1:36" ht="23.1" customHeight="1" thickBot="1">
      <c r="A36" s="77" t="s">
        <v>476</v>
      </c>
      <c r="C36" s="92"/>
      <c r="D36" s="96"/>
      <c r="E36" s="96"/>
      <c r="F36" s="96"/>
      <c r="G36" s="96"/>
      <c r="H36" s="96"/>
      <c r="I36" s="96"/>
      <c r="J36" s="96"/>
      <c r="K36" s="96"/>
      <c r="L36" s="97"/>
      <c r="M36" s="321" t="s">
        <v>176</v>
      </c>
      <c r="N36" s="322"/>
      <c r="O36" s="323"/>
      <c r="P36" s="324"/>
      <c r="Q36" s="323"/>
      <c r="R36" s="324"/>
      <c r="S36" s="97"/>
      <c r="T36" s="621"/>
      <c r="U36" s="1081"/>
      <c r="V36" s="622"/>
      <c r="W36" s="1082"/>
      <c r="X36" s="1083"/>
      <c r="Y36" s="1084"/>
      <c r="Z36" s="1085"/>
      <c r="AA36" s="1086"/>
      <c r="AB36" s="325"/>
      <c r="AC36" s="328" t="s">
        <v>483</v>
      </c>
      <c r="AD36" s="253"/>
      <c r="AE36" s="329" t="s">
        <v>156</v>
      </c>
      <c r="AF36" s="1087"/>
      <c r="AG36" s="1088"/>
      <c r="AH36" s="326" t="s">
        <v>456</v>
      </c>
      <c r="AI36" s="145"/>
    </row>
    <row r="37" spans="1:36" ht="23.1" customHeight="1" thickBot="1">
      <c r="A37" s="77" t="s">
        <v>477</v>
      </c>
      <c r="C37" s="92"/>
      <c r="D37" s="96"/>
      <c r="E37" s="96"/>
      <c r="F37" s="96"/>
      <c r="G37" s="96"/>
      <c r="H37" s="96"/>
      <c r="I37" s="96"/>
      <c r="J37" s="96"/>
      <c r="K37" s="96"/>
      <c r="L37" s="97"/>
      <c r="M37" s="321" t="s">
        <v>176</v>
      </c>
      <c r="N37" s="322"/>
      <c r="O37" s="323"/>
      <c r="P37" s="324"/>
      <c r="Q37" s="323"/>
      <c r="R37" s="324"/>
      <c r="S37" s="97"/>
      <c r="T37" s="621"/>
      <c r="U37" s="1081"/>
      <c r="V37" s="622"/>
      <c r="W37" s="1082"/>
      <c r="X37" s="1083"/>
      <c r="Y37" s="1084"/>
      <c r="Z37" s="1085"/>
      <c r="AA37" s="1086"/>
      <c r="AB37" s="325"/>
      <c r="AC37" s="328" t="s">
        <v>483</v>
      </c>
      <c r="AD37" s="253"/>
      <c r="AE37" s="329" t="s">
        <v>156</v>
      </c>
      <c r="AF37" s="1087"/>
      <c r="AG37" s="1088"/>
      <c r="AH37" s="326" t="s">
        <v>456</v>
      </c>
      <c r="AI37" s="145"/>
    </row>
    <row r="38" spans="1:36" ht="23.1" customHeight="1" thickBot="1">
      <c r="A38" s="77" t="s">
        <v>478</v>
      </c>
      <c r="C38" s="92"/>
      <c r="D38" s="96"/>
      <c r="E38" s="96"/>
      <c r="F38" s="96"/>
      <c r="G38" s="96"/>
      <c r="H38" s="96"/>
      <c r="I38" s="96"/>
      <c r="J38" s="96"/>
      <c r="K38" s="96"/>
      <c r="L38" s="97"/>
      <c r="M38" s="321" t="s">
        <v>176</v>
      </c>
      <c r="N38" s="322"/>
      <c r="O38" s="323"/>
      <c r="P38" s="324"/>
      <c r="Q38" s="323"/>
      <c r="R38" s="324"/>
      <c r="S38" s="97"/>
      <c r="T38" s="621"/>
      <c r="U38" s="1081"/>
      <c r="V38" s="622"/>
      <c r="W38" s="1082"/>
      <c r="X38" s="1083"/>
      <c r="Y38" s="1084"/>
      <c r="Z38" s="1085"/>
      <c r="AA38" s="1086"/>
      <c r="AB38" s="325"/>
      <c r="AC38" s="328" t="s">
        <v>483</v>
      </c>
      <c r="AD38" s="253"/>
      <c r="AE38" s="329" t="s">
        <v>156</v>
      </c>
      <c r="AF38" s="1087"/>
      <c r="AG38" s="1088"/>
      <c r="AH38" s="326" t="s">
        <v>456</v>
      </c>
      <c r="AI38" s="145"/>
    </row>
    <row r="39" spans="1:36" ht="23.1" customHeight="1" thickBot="1">
      <c r="A39" s="77" t="s">
        <v>479</v>
      </c>
      <c r="C39" s="92"/>
      <c r="D39" s="96"/>
      <c r="E39" s="96"/>
      <c r="F39" s="96"/>
      <c r="G39" s="96"/>
      <c r="H39" s="96"/>
      <c r="I39" s="96"/>
      <c r="J39" s="96"/>
      <c r="K39" s="96"/>
      <c r="L39" s="97"/>
      <c r="M39" s="321" t="s">
        <v>176</v>
      </c>
      <c r="N39" s="322"/>
      <c r="O39" s="323"/>
      <c r="P39" s="324"/>
      <c r="Q39" s="323"/>
      <c r="R39" s="324"/>
      <c r="S39" s="97"/>
      <c r="T39" s="621"/>
      <c r="U39" s="1081"/>
      <c r="V39" s="622"/>
      <c r="W39" s="1082"/>
      <c r="X39" s="1083"/>
      <c r="Y39" s="1084"/>
      <c r="Z39" s="1085"/>
      <c r="AA39" s="1086"/>
      <c r="AB39" s="325"/>
      <c r="AC39" s="328" t="s">
        <v>483</v>
      </c>
      <c r="AD39" s="253"/>
      <c r="AE39" s="329" t="s">
        <v>156</v>
      </c>
      <c r="AF39" s="1087"/>
      <c r="AG39" s="1088"/>
      <c r="AH39" s="326" t="s">
        <v>456</v>
      </c>
      <c r="AI39" s="145"/>
    </row>
    <row r="40" spans="1:36" ht="23.1" customHeight="1" thickBot="1">
      <c r="A40" s="77" t="s">
        <v>480</v>
      </c>
      <c r="C40" s="92"/>
      <c r="D40" s="96"/>
      <c r="E40" s="96"/>
      <c r="F40" s="96"/>
      <c r="G40" s="96"/>
      <c r="H40" s="96"/>
      <c r="I40" s="96"/>
      <c r="J40" s="96"/>
      <c r="K40" s="96"/>
      <c r="L40" s="97"/>
      <c r="M40" s="321" t="s">
        <v>176</v>
      </c>
      <c r="N40" s="322"/>
      <c r="O40" s="323"/>
      <c r="P40" s="324"/>
      <c r="Q40" s="323"/>
      <c r="R40" s="324"/>
      <c r="S40" s="97"/>
      <c r="T40" s="621"/>
      <c r="U40" s="1081"/>
      <c r="V40" s="622"/>
      <c r="W40" s="1082"/>
      <c r="X40" s="1083"/>
      <c r="Y40" s="1084"/>
      <c r="Z40" s="1085"/>
      <c r="AA40" s="1086"/>
      <c r="AB40" s="325"/>
      <c r="AC40" s="328" t="s">
        <v>483</v>
      </c>
      <c r="AD40" s="253"/>
      <c r="AE40" s="329" t="s">
        <v>156</v>
      </c>
      <c r="AF40" s="1087"/>
      <c r="AG40" s="1088"/>
      <c r="AH40" s="326" t="s">
        <v>456</v>
      </c>
      <c r="AI40" s="1079" t="s">
        <v>235</v>
      </c>
      <c r="AJ40" s="1080"/>
    </row>
    <row r="41" spans="1:36" ht="23.1" customHeight="1" thickBot="1">
      <c r="A41" s="77" t="s">
        <v>481</v>
      </c>
      <c r="C41" s="92"/>
      <c r="D41" s="96"/>
      <c r="E41" s="96"/>
      <c r="F41" s="96"/>
      <c r="G41" s="96"/>
      <c r="H41" s="96"/>
      <c r="I41" s="96"/>
      <c r="J41" s="96"/>
      <c r="K41" s="96"/>
      <c r="L41" s="97"/>
      <c r="M41" s="321" t="s">
        <v>176</v>
      </c>
      <c r="N41" s="322"/>
      <c r="O41" s="323"/>
      <c r="P41" s="324"/>
      <c r="Q41" s="323"/>
      <c r="R41" s="324"/>
      <c r="S41" s="97"/>
      <c r="T41" s="621"/>
      <c r="U41" s="1081"/>
      <c r="V41" s="622"/>
      <c r="W41" s="1082"/>
      <c r="X41" s="1083"/>
      <c r="Y41" s="1084"/>
      <c r="Z41" s="1085"/>
      <c r="AA41" s="1086"/>
      <c r="AB41" s="325"/>
      <c r="AC41" s="328" t="s">
        <v>483</v>
      </c>
      <c r="AD41" s="253"/>
      <c r="AE41" s="329" t="s">
        <v>156</v>
      </c>
      <c r="AF41" s="1087"/>
      <c r="AG41" s="1088"/>
      <c r="AH41" s="326" t="s">
        <v>456</v>
      </c>
      <c r="AI41" s="145"/>
      <c r="AJ41" s="123" t="s">
        <v>482</v>
      </c>
    </row>
    <row r="42" spans="1:36" ht="15.9" customHeight="1">
      <c r="AG42" s="587"/>
      <c r="AH42" s="587"/>
      <c r="AI42" s="587"/>
      <c r="AJ42" s="587"/>
    </row>
    <row r="43" spans="1:36" ht="15.9" customHeight="1">
      <c r="A43" s="77"/>
      <c r="H43" s="77"/>
      <c r="I43" s="77"/>
      <c r="J43" s="77"/>
      <c r="K43" s="77"/>
      <c r="L43" s="77"/>
      <c r="M43" s="77"/>
      <c r="N43" s="163"/>
      <c r="O43" s="163"/>
      <c r="P43" s="163"/>
      <c r="Q43" s="77"/>
      <c r="R43" s="77"/>
      <c r="S43" s="77"/>
      <c r="T43" s="77"/>
      <c r="U43" s="77"/>
      <c r="V43" s="77"/>
      <c r="W43" s="77"/>
      <c r="X43" s="77"/>
      <c r="Y43" s="77"/>
      <c r="Z43" s="77"/>
      <c r="AA43" s="77"/>
      <c r="AB43" s="77"/>
      <c r="AC43" s="77"/>
    </row>
    <row r="44" spans="1:36" ht="15.9" customHeight="1">
      <c r="A44" s="77"/>
      <c r="H44" s="77"/>
      <c r="I44" s="77"/>
      <c r="J44" s="77"/>
      <c r="K44" s="77"/>
      <c r="L44" s="77"/>
      <c r="M44" s="77"/>
      <c r="N44" s="163"/>
      <c r="O44" s="163"/>
      <c r="P44" s="163"/>
      <c r="Q44" s="77"/>
      <c r="R44" s="77"/>
      <c r="S44" s="77"/>
      <c r="T44" s="77"/>
      <c r="U44" s="77"/>
      <c r="V44" s="77"/>
      <c r="W44" s="77"/>
      <c r="X44" s="77"/>
      <c r="Y44" s="77"/>
      <c r="Z44" s="77"/>
      <c r="AA44" s="77"/>
      <c r="AB44" s="77"/>
      <c r="AC44" s="77"/>
      <c r="AJ44" s="148"/>
    </row>
    <row r="45" spans="1:36" ht="15.9" customHeight="1">
      <c r="A45" s="77"/>
      <c r="H45" s="77"/>
      <c r="I45" s="77"/>
      <c r="J45" s="77"/>
      <c r="K45" s="77"/>
      <c r="L45" s="77"/>
      <c r="M45" s="77"/>
      <c r="N45" s="163"/>
      <c r="O45" s="163"/>
      <c r="P45" s="163"/>
      <c r="Q45" s="77"/>
      <c r="R45" s="77"/>
      <c r="S45" s="77"/>
      <c r="T45" s="77"/>
      <c r="U45" s="77"/>
      <c r="V45" s="77"/>
      <c r="W45" s="77"/>
      <c r="X45" s="77"/>
      <c r="Y45" s="77"/>
      <c r="Z45" s="77"/>
      <c r="AA45" s="77"/>
      <c r="AB45" s="77"/>
      <c r="AC45" s="77"/>
      <c r="AJ45" s="148"/>
    </row>
    <row r="46" spans="1:36" ht="15.9" customHeight="1">
      <c r="A46" s="77"/>
      <c r="H46" s="77"/>
      <c r="I46" s="77"/>
      <c r="J46" s="77"/>
      <c r="K46" s="77"/>
      <c r="L46" s="77"/>
      <c r="M46" s="77"/>
      <c r="N46" s="163"/>
      <c r="O46" s="163"/>
      <c r="P46" s="163"/>
      <c r="Q46" s="77"/>
      <c r="R46" s="77"/>
      <c r="S46" s="77"/>
      <c r="T46" s="77"/>
      <c r="U46" s="77"/>
      <c r="V46" s="77"/>
      <c r="W46" s="77"/>
      <c r="X46" s="77"/>
      <c r="Y46" s="77"/>
      <c r="Z46" s="77"/>
      <c r="AA46" s="77"/>
      <c r="AB46" s="77"/>
      <c r="AC46" s="77"/>
      <c r="AJ46" s="148"/>
    </row>
    <row r="47" spans="1:36" ht="15.9" customHeight="1">
      <c r="A47" s="77"/>
      <c r="H47" s="77"/>
      <c r="I47" s="77"/>
      <c r="J47" s="77"/>
      <c r="K47" s="77"/>
      <c r="L47" s="77"/>
      <c r="M47" s="77"/>
      <c r="N47" s="163"/>
      <c r="O47" s="163"/>
      <c r="P47" s="163"/>
      <c r="Q47" s="77"/>
      <c r="R47" s="77"/>
      <c r="S47" s="77"/>
      <c r="T47" s="77"/>
      <c r="U47" s="77"/>
      <c r="V47" s="77"/>
      <c r="W47" s="77"/>
      <c r="X47" s="77"/>
      <c r="Y47" s="77"/>
      <c r="Z47" s="77"/>
      <c r="AA47" s="77"/>
      <c r="AB47" s="77"/>
      <c r="AC47" s="77"/>
      <c r="AJ47" s="148"/>
    </row>
    <row r="48" spans="1:36" ht="15.9" customHeight="1">
      <c r="H48" s="77"/>
      <c r="I48" s="77"/>
      <c r="J48" s="77"/>
      <c r="K48" s="77"/>
      <c r="L48" s="77"/>
      <c r="M48" s="77"/>
      <c r="N48" s="77"/>
      <c r="O48" s="77"/>
      <c r="P48" s="77"/>
      <c r="Q48" s="77"/>
      <c r="R48" s="77"/>
      <c r="S48" s="77"/>
      <c r="T48" s="77"/>
      <c r="U48" s="77"/>
      <c r="V48" s="77"/>
      <c r="W48" s="77"/>
      <c r="X48" s="77"/>
      <c r="Y48" s="77"/>
      <c r="Z48" s="77"/>
      <c r="AA48" s="77"/>
      <c r="AB48" s="77"/>
      <c r="AC48" s="77"/>
    </row>
    <row r="49" spans="8:35" ht="15.9" customHeight="1">
      <c r="H49" s="163"/>
      <c r="I49" s="163"/>
      <c r="J49" s="163"/>
      <c r="K49" s="163"/>
      <c r="L49" s="163"/>
      <c r="M49" s="163"/>
      <c r="N49" s="77"/>
      <c r="O49" s="77"/>
      <c r="P49" s="163"/>
      <c r="Q49" s="163"/>
      <c r="R49" s="163"/>
      <c r="S49" s="163"/>
      <c r="T49" s="163"/>
      <c r="U49" s="163"/>
      <c r="V49" s="163"/>
      <c r="W49" s="163"/>
      <c r="X49" s="163"/>
      <c r="Y49" s="163"/>
      <c r="Z49" s="163"/>
      <c r="AA49" s="163"/>
      <c r="AB49" s="163"/>
      <c r="AC49" s="163"/>
    </row>
    <row r="50" spans="8:35" ht="15.9" customHeight="1">
      <c r="H50" s="163"/>
      <c r="I50" s="163"/>
      <c r="J50" s="163"/>
      <c r="K50" s="163"/>
      <c r="L50" s="163"/>
      <c r="M50" s="163"/>
      <c r="N50" s="77"/>
      <c r="O50" s="77"/>
      <c r="P50" s="163"/>
      <c r="Q50" s="163"/>
      <c r="R50" s="163"/>
      <c r="S50" s="163"/>
      <c r="T50" s="163"/>
      <c r="U50" s="163"/>
      <c r="V50" s="163"/>
      <c r="W50" s="163"/>
      <c r="X50" s="163"/>
      <c r="Y50" s="163"/>
      <c r="Z50" s="163"/>
      <c r="AA50" s="163"/>
      <c r="AB50" s="163"/>
      <c r="AC50" s="163"/>
      <c r="AH50" s="148"/>
      <c r="AI50" s="148"/>
    </row>
  </sheetData>
  <protectedRanges>
    <protectedRange sqref="C19:AG41 C17:AA18 AC17:AG18" name="範囲2"/>
    <protectedRange sqref="I11:I12 W12" name="範囲1"/>
  </protectedRanges>
  <mergeCells count="122">
    <mergeCell ref="AF9:AH9"/>
    <mergeCell ref="E11:H11"/>
    <mergeCell ref="I11:AA11"/>
    <mergeCell ref="E12:H12"/>
    <mergeCell ref="I12:L12"/>
    <mergeCell ref="O12:V12"/>
    <mergeCell ref="W12:Z12"/>
    <mergeCell ref="A1:AJ1"/>
    <mergeCell ref="A2:AJ2"/>
    <mergeCell ref="AF3:AH3"/>
    <mergeCell ref="A5:AJ5"/>
    <mergeCell ref="D7:G7"/>
    <mergeCell ref="N7:S7"/>
    <mergeCell ref="T17:V17"/>
    <mergeCell ref="W17:Y17"/>
    <mergeCell ref="Z17:AA17"/>
    <mergeCell ref="AF17:AG17"/>
    <mergeCell ref="T18:V18"/>
    <mergeCell ref="W18:Y18"/>
    <mergeCell ref="Z18:AA18"/>
    <mergeCell ref="AF18:AG18"/>
    <mergeCell ref="C15:AH15"/>
    <mergeCell ref="C16:L16"/>
    <mergeCell ref="M16:S16"/>
    <mergeCell ref="T16:V16"/>
    <mergeCell ref="W16:Y16"/>
    <mergeCell ref="Z16:AA16"/>
    <mergeCell ref="AB16:AH16"/>
    <mergeCell ref="T21:V21"/>
    <mergeCell ref="W21:Y21"/>
    <mergeCell ref="Z21:AA21"/>
    <mergeCell ref="AF21:AG21"/>
    <mergeCell ref="T22:V22"/>
    <mergeCell ref="W22:Y22"/>
    <mergeCell ref="Z22:AA22"/>
    <mergeCell ref="AF22:AG22"/>
    <mergeCell ref="T19:V19"/>
    <mergeCell ref="W19:Y19"/>
    <mergeCell ref="Z19:AA19"/>
    <mergeCell ref="AF19:AG19"/>
    <mergeCell ref="T20:V20"/>
    <mergeCell ref="W20:Y20"/>
    <mergeCell ref="Z20:AA20"/>
    <mergeCell ref="AF20:AG20"/>
    <mergeCell ref="T25:V25"/>
    <mergeCell ref="W25:Y25"/>
    <mergeCell ref="Z25:AA25"/>
    <mergeCell ref="AF25:AG25"/>
    <mergeCell ref="T26:V26"/>
    <mergeCell ref="W26:Y26"/>
    <mergeCell ref="Z26:AA26"/>
    <mergeCell ref="AF26:AG26"/>
    <mergeCell ref="T23:V23"/>
    <mergeCell ref="W23:Y23"/>
    <mergeCell ref="Z23:AA23"/>
    <mergeCell ref="AF23:AG23"/>
    <mergeCell ref="T24:V24"/>
    <mergeCell ref="W24:Y24"/>
    <mergeCell ref="Z24:AA24"/>
    <mergeCell ref="AF24:AG24"/>
    <mergeCell ref="T29:V29"/>
    <mergeCell ref="W29:Y29"/>
    <mergeCell ref="Z29:AA29"/>
    <mergeCell ref="AF29:AG29"/>
    <mergeCell ref="T30:V30"/>
    <mergeCell ref="W30:Y30"/>
    <mergeCell ref="Z30:AA30"/>
    <mergeCell ref="AF30:AG30"/>
    <mergeCell ref="T27:V27"/>
    <mergeCell ref="W27:Y27"/>
    <mergeCell ref="Z27:AA27"/>
    <mergeCell ref="AF27:AG27"/>
    <mergeCell ref="T28:V28"/>
    <mergeCell ref="W28:Y28"/>
    <mergeCell ref="Z28:AA28"/>
    <mergeCell ref="AF28:AG28"/>
    <mergeCell ref="T33:V33"/>
    <mergeCell ref="W33:Y33"/>
    <mergeCell ref="Z33:AA33"/>
    <mergeCell ref="AF33:AG33"/>
    <mergeCell ref="T34:V34"/>
    <mergeCell ref="W34:Y34"/>
    <mergeCell ref="Z34:AA34"/>
    <mergeCell ref="AF34:AG34"/>
    <mergeCell ref="T31:V31"/>
    <mergeCell ref="W31:Y31"/>
    <mergeCell ref="Z31:AA31"/>
    <mergeCell ref="AF31:AG31"/>
    <mergeCell ref="T32:V32"/>
    <mergeCell ref="W32:Y32"/>
    <mergeCell ref="Z32:AA32"/>
    <mergeCell ref="AF32:AG32"/>
    <mergeCell ref="T37:V37"/>
    <mergeCell ref="W37:Y37"/>
    <mergeCell ref="Z37:AA37"/>
    <mergeCell ref="AF37:AG37"/>
    <mergeCell ref="T38:V38"/>
    <mergeCell ref="W38:Y38"/>
    <mergeCell ref="Z38:AA38"/>
    <mergeCell ref="AF38:AG38"/>
    <mergeCell ref="T35:V35"/>
    <mergeCell ref="W35:Y35"/>
    <mergeCell ref="Z35:AA35"/>
    <mergeCell ref="AF35:AG35"/>
    <mergeCell ref="T36:V36"/>
    <mergeCell ref="W36:Y36"/>
    <mergeCell ref="Z36:AA36"/>
    <mergeCell ref="AF36:AG36"/>
    <mergeCell ref="AI40:AJ40"/>
    <mergeCell ref="T41:V41"/>
    <mergeCell ref="W41:Y41"/>
    <mergeCell ref="Z41:AA41"/>
    <mergeCell ref="AF41:AG41"/>
    <mergeCell ref="AG42:AJ42"/>
    <mergeCell ref="T39:V39"/>
    <mergeCell ref="W39:Y39"/>
    <mergeCell ref="Z39:AA39"/>
    <mergeCell ref="AF39:AG39"/>
    <mergeCell ref="T40:V40"/>
    <mergeCell ref="W40:Y40"/>
    <mergeCell ref="Z40:AA40"/>
    <mergeCell ref="AF40:AG40"/>
  </mergeCells>
  <phoneticPr fontId="3"/>
  <dataValidations count="4">
    <dataValidation type="list" allowBlank="1" showInputMessage="1" showErrorMessage="1" sqref="M17:M41" xr:uid="{00000000-0002-0000-1000-000000000000}">
      <formula1>"S,H,R,　,"</formula1>
    </dataValidation>
    <dataValidation type="list" allowBlank="1" showInputMessage="1" showErrorMessage="1" sqref="T17:V41" xr:uid="{00000000-0002-0000-1000-000001000000}">
      <formula1>$AX$18:$AX$20</formula1>
    </dataValidation>
    <dataValidation type="list" allowBlank="1" showInputMessage="1" showErrorMessage="1" sqref="AB17:AB41" xr:uid="{00000000-0002-0000-1000-000002000000}">
      <formula1>"○,　,"</formula1>
    </dataValidation>
    <dataValidation type="list" allowBlank="1" showInputMessage="1" showErrorMessage="1" sqref="Z17:AA41" xr:uid="{00000000-0002-0000-1000-000003000000}">
      <formula1>"代表者,営業,営業事務,　,"</formula1>
    </dataValidation>
  </dataValidations>
  <printOptions horizontalCentered="1"/>
  <pageMargins left="0.59055118110236227" right="0.59055118110236227" top="0.59055118110236227" bottom="0.39370078740157483" header="0.51181102362204722" footer="0.51181102362204722"/>
  <pageSetup paperSize="9" scale="87" orientation="portrait" blackAndWhite="1"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CC"/>
  </sheetPr>
  <dimension ref="A1:AF58"/>
  <sheetViews>
    <sheetView view="pageBreakPreview" zoomScaleNormal="100" zoomScaleSheetLayoutView="100" workbookViewId="0">
      <selection sqref="A1:C1"/>
    </sheetView>
  </sheetViews>
  <sheetFormatPr defaultColWidth="3.33203125" defaultRowHeight="15.9" customHeight="1"/>
  <cols>
    <col min="1" max="1" width="4.44140625" style="76" bestFit="1" customWidth="1"/>
    <col min="2" max="2" width="2.109375" style="76" customWidth="1"/>
    <col min="3" max="45" width="2.88671875" style="76" customWidth="1"/>
    <col min="46" max="16384" width="3.33203125" style="76"/>
  </cols>
  <sheetData>
    <row r="1" spans="1:32" ht="15.9" customHeight="1">
      <c r="A1" s="566" t="s">
        <v>128</v>
      </c>
      <c r="B1" s="566"/>
      <c r="C1" s="566"/>
      <c r="T1" s="475"/>
      <c r="U1" s="475"/>
      <c r="V1" s="475"/>
      <c r="W1" s="475"/>
      <c r="X1" s="475"/>
      <c r="Y1" s="475"/>
      <c r="Z1" s="475"/>
      <c r="AA1" s="475"/>
      <c r="AB1" s="475"/>
      <c r="AC1" s="475"/>
      <c r="AD1" s="475"/>
      <c r="AE1" s="475"/>
      <c r="AF1" s="475"/>
    </row>
    <row r="2" spans="1:32" ht="15.9" customHeight="1">
      <c r="A2" s="567" t="s">
        <v>129</v>
      </c>
      <c r="B2" s="567"/>
      <c r="C2" s="567"/>
      <c r="D2" s="76" t="s">
        <v>130</v>
      </c>
      <c r="AD2" s="568" t="s">
        <v>131</v>
      </c>
      <c r="AE2" s="568"/>
      <c r="AF2" s="568"/>
    </row>
    <row r="3" spans="1:32" ht="15.9" customHeight="1">
      <c r="AB3" s="77"/>
      <c r="AC3" s="78"/>
      <c r="AD3" s="79" t="s">
        <v>132</v>
      </c>
      <c r="AE3" s="80" t="s">
        <v>133</v>
      </c>
      <c r="AF3" s="81" t="s">
        <v>134</v>
      </c>
    </row>
    <row r="4" spans="1:32" ht="24.9" customHeight="1">
      <c r="A4" s="569" t="s">
        <v>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row>
    <row r="5" spans="1:32" ht="15.9" customHeight="1">
      <c r="A5" s="570" t="s">
        <v>136</v>
      </c>
      <c r="B5" s="570"/>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570"/>
      <c r="AC5" s="570"/>
      <c r="AD5" s="570"/>
      <c r="AE5" s="570"/>
      <c r="AF5" s="570"/>
    </row>
    <row r="6" spans="1:32" ht="15.9" customHeight="1">
      <c r="A6" s="82"/>
      <c r="B6" s="82"/>
      <c r="C6" s="82"/>
      <c r="D6" s="82"/>
      <c r="E6" s="82"/>
      <c r="F6" s="82"/>
      <c r="G6" s="82"/>
      <c r="H6" s="82"/>
      <c r="I6" s="82"/>
      <c r="J6" s="82"/>
      <c r="K6" s="82"/>
      <c r="L6" s="82"/>
      <c r="M6" s="82"/>
      <c r="N6" s="82"/>
      <c r="O6" s="82"/>
      <c r="P6" s="82"/>
      <c r="Q6" s="82"/>
      <c r="R6" s="82"/>
      <c r="S6" s="82"/>
      <c r="T6" s="82"/>
      <c r="U6" s="82"/>
      <c r="V6" s="82"/>
      <c r="W6" s="82"/>
      <c r="X6" s="82"/>
      <c r="Y6" s="82"/>
      <c r="Z6" s="82"/>
      <c r="AA6" s="82"/>
    </row>
    <row r="7" spans="1:32" ht="15.9" customHeight="1">
      <c r="C7" s="563" t="s">
        <v>137</v>
      </c>
      <c r="D7" s="563"/>
      <c r="E7" s="563"/>
      <c r="F7" s="563"/>
      <c r="G7" s="563"/>
      <c r="H7" s="563"/>
      <c r="I7" s="563"/>
      <c r="J7" s="563"/>
      <c r="K7" s="563"/>
      <c r="L7" s="563"/>
      <c r="M7" s="563"/>
      <c r="N7" s="563"/>
      <c r="O7" s="563"/>
      <c r="P7" s="563"/>
      <c r="Q7" s="563"/>
      <c r="R7" s="563"/>
      <c r="S7" s="563"/>
      <c r="T7" s="563"/>
      <c r="U7" s="563"/>
      <c r="V7" s="563"/>
      <c r="W7" s="563"/>
      <c r="X7" s="563"/>
      <c r="Y7" s="563"/>
      <c r="Z7" s="563"/>
      <c r="AA7" s="563"/>
    </row>
    <row r="8" spans="1:32" ht="15.9" customHeight="1">
      <c r="C8" s="563" t="s">
        <v>138</v>
      </c>
      <c r="D8" s="563"/>
      <c r="E8" s="563"/>
      <c r="F8" s="563"/>
      <c r="G8" s="563"/>
      <c r="H8" s="563"/>
      <c r="I8" s="563"/>
      <c r="J8" s="563"/>
      <c r="K8" s="563"/>
      <c r="L8" s="563"/>
      <c r="M8" s="563"/>
      <c r="N8" s="563"/>
      <c r="O8" s="563"/>
      <c r="P8" s="563"/>
      <c r="Q8" s="563"/>
      <c r="R8" s="563"/>
      <c r="S8" s="563"/>
      <c r="T8" s="563"/>
      <c r="U8" s="563"/>
      <c r="V8" s="563"/>
      <c r="W8" s="563"/>
      <c r="X8" s="563"/>
      <c r="Y8" s="563"/>
      <c r="Z8" s="563"/>
      <c r="AA8" s="563"/>
    </row>
    <row r="9" spans="1:32" ht="8.1" customHeight="1">
      <c r="C9" s="83"/>
      <c r="D9" s="83"/>
      <c r="E9" s="83"/>
      <c r="F9" s="83"/>
      <c r="G9" s="83"/>
      <c r="H9" s="83"/>
      <c r="I9" s="83"/>
      <c r="J9" s="83"/>
      <c r="K9" s="83"/>
      <c r="L9" s="83"/>
      <c r="M9" s="83"/>
      <c r="N9" s="83"/>
      <c r="O9" s="83"/>
      <c r="P9" s="83"/>
      <c r="Q9" s="83"/>
      <c r="R9" s="83"/>
      <c r="S9" s="83"/>
      <c r="T9" s="83"/>
      <c r="U9" s="83"/>
      <c r="V9" s="83"/>
      <c r="W9" s="83"/>
      <c r="X9" s="83"/>
      <c r="Y9" s="83"/>
      <c r="Z9" s="83"/>
      <c r="AA9" s="83"/>
    </row>
    <row r="10" spans="1:32" ht="15.9" customHeight="1">
      <c r="D10" s="571" t="s">
        <v>139</v>
      </c>
      <c r="E10" s="571"/>
      <c r="F10" s="154"/>
      <c r="G10" s="82" t="s">
        <v>140</v>
      </c>
      <c r="H10" s="154"/>
      <c r="I10" s="82" t="s">
        <v>141</v>
      </c>
      <c r="J10" s="154"/>
      <c r="K10" s="82" t="s">
        <v>142</v>
      </c>
    </row>
    <row r="11" spans="1:32" ht="15.9" customHeight="1">
      <c r="E11" s="563" t="s">
        <v>143</v>
      </c>
      <c r="F11" s="563"/>
      <c r="G11" s="563"/>
      <c r="H11" s="563"/>
      <c r="I11" s="563"/>
      <c r="J11" s="563"/>
      <c r="K11" s="563"/>
      <c r="L11" s="82"/>
    </row>
    <row r="12" spans="1:32" ht="15.9" customHeight="1">
      <c r="E12" s="563" t="s">
        <v>144</v>
      </c>
      <c r="F12" s="563"/>
      <c r="G12" s="563"/>
      <c r="H12" s="563"/>
      <c r="I12" s="563"/>
      <c r="J12" s="563"/>
      <c r="K12" s="563"/>
    </row>
    <row r="13" spans="1:32" ht="15.9" customHeight="1">
      <c r="E13" s="563" t="s">
        <v>145</v>
      </c>
      <c r="F13" s="563"/>
      <c r="G13" s="563"/>
      <c r="H13" s="563"/>
      <c r="I13" s="563"/>
      <c r="J13" s="563"/>
      <c r="K13" s="563"/>
    </row>
    <row r="14" spans="1:32" ht="8.1" customHeight="1">
      <c r="E14" s="83"/>
      <c r="F14" s="83"/>
      <c r="G14" s="83"/>
      <c r="H14" s="83"/>
      <c r="I14" s="83"/>
      <c r="J14" s="83"/>
      <c r="K14" s="83"/>
    </row>
    <row r="15" spans="1:32" ht="15.9" customHeight="1">
      <c r="I15" s="563" t="s">
        <v>146</v>
      </c>
      <c r="J15" s="563"/>
      <c r="K15" s="563"/>
      <c r="L15" s="564" t="s">
        <v>147</v>
      </c>
      <c r="M15" s="564"/>
      <c r="N15" s="564"/>
      <c r="O15" s="564"/>
      <c r="P15" s="564"/>
      <c r="R15" s="565"/>
      <c r="S15" s="565"/>
      <c r="T15" s="565"/>
      <c r="U15" s="565"/>
      <c r="V15" s="565"/>
      <c r="W15" s="565"/>
      <c r="X15" s="565"/>
      <c r="Y15" s="565"/>
      <c r="Z15" s="565"/>
      <c r="AA15" s="565"/>
      <c r="AB15" s="565"/>
      <c r="AC15" s="565"/>
      <c r="AD15" s="565"/>
      <c r="AE15" s="565"/>
    </row>
    <row r="16" spans="1:32" ht="15.9" customHeight="1">
      <c r="L16" s="564" t="s">
        <v>148</v>
      </c>
      <c r="M16" s="564"/>
      <c r="N16" s="564"/>
      <c r="O16" s="564"/>
      <c r="P16" s="564"/>
      <c r="R16" s="85" t="s">
        <v>149</v>
      </c>
      <c r="S16" s="575"/>
      <c r="T16" s="575"/>
      <c r="U16" s="575"/>
      <c r="V16" s="82" t="s">
        <v>21</v>
      </c>
      <c r="W16" s="575"/>
      <c r="X16" s="575"/>
      <c r="Y16" s="575"/>
      <c r="Z16" s="575"/>
      <c r="AA16" s="76" t="s">
        <v>150</v>
      </c>
    </row>
    <row r="17" spans="1:31" ht="8.1" customHeight="1">
      <c r="R17" s="82"/>
      <c r="S17" s="83"/>
      <c r="T17" s="83"/>
      <c r="U17" s="83"/>
      <c r="V17" s="83"/>
      <c r="W17" s="83"/>
      <c r="X17" s="83"/>
      <c r="Y17" s="83"/>
      <c r="Z17" s="83"/>
      <c r="AA17" s="83"/>
      <c r="AB17" s="83"/>
      <c r="AC17" s="83"/>
      <c r="AD17" s="83"/>
      <c r="AE17" s="83"/>
    </row>
    <row r="18" spans="1:31" ht="15.9" customHeight="1">
      <c r="L18" s="564" t="s">
        <v>151</v>
      </c>
      <c r="M18" s="564"/>
      <c r="N18" s="564"/>
      <c r="O18" s="564"/>
      <c r="P18" s="564"/>
      <c r="R18" s="573"/>
      <c r="S18" s="573"/>
      <c r="T18" s="573"/>
      <c r="U18" s="573"/>
      <c r="V18" s="573"/>
      <c r="W18" s="573"/>
      <c r="X18" s="573"/>
      <c r="Y18" s="573"/>
      <c r="Z18" s="573"/>
      <c r="AA18" s="573"/>
      <c r="AB18" s="573"/>
      <c r="AC18" s="573"/>
      <c r="AD18" s="573"/>
      <c r="AE18" s="573"/>
    </row>
    <row r="19" spans="1:31" ht="15.9" customHeight="1">
      <c r="L19" s="564" t="s">
        <v>152</v>
      </c>
      <c r="M19" s="564"/>
      <c r="N19" s="564"/>
      <c r="O19" s="564"/>
      <c r="P19" s="564"/>
      <c r="R19" s="565"/>
      <c r="S19" s="565"/>
      <c r="T19" s="565"/>
      <c r="U19" s="565"/>
      <c r="V19" s="565"/>
      <c r="W19" s="565"/>
      <c r="X19" s="565"/>
      <c r="Y19" s="565"/>
      <c r="Z19" s="565"/>
      <c r="AA19" s="565"/>
      <c r="AB19" s="565"/>
      <c r="AC19" s="565"/>
      <c r="AD19" s="565"/>
      <c r="AE19" s="565"/>
    </row>
    <row r="20" spans="1:31" ht="8.1" customHeight="1">
      <c r="L20" s="87"/>
      <c r="M20" s="87"/>
      <c r="N20" s="87"/>
      <c r="O20" s="87"/>
      <c r="P20" s="87"/>
      <c r="R20" s="88"/>
      <c r="S20" s="88"/>
      <c r="T20" s="88"/>
      <c r="U20" s="88"/>
      <c r="V20" s="88"/>
      <c r="W20" s="88"/>
      <c r="X20" s="88"/>
      <c r="Y20" s="88"/>
      <c r="Z20" s="88"/>
      <c r="AA20" s="88"/>
      <c r="AB20" s="88"/>
      <c r="AC20" s="88"/>
      <c r="AD20" s="88"/>
      <c r="AE20" s="88"/>
    </row>
    <row r="21" spans="1:31" ht="15.9" customHeight="1">
      <c r="A21" s="82"/>
      <c r="B21" s="82"/>
      <c r="C21" s="82"/>
      <c r="D21" s="82"/>
      <c r="E21" s="82"/>
      <c r="F21" s="82"/>
      <c r="G21" s="82"/>
      <c r="H21" s="82"/>
      <c r="I21" s="82"/>
      <c r="J21" s="82"/>
      <c r="K21" s="82"/>
      <c r="L21" s="82"/>
      <c r="M21" s="82"/>
      <c r="N21" s="82"/>
      <c r="O21" s="82"/>
      <c r="P21" s="82"/>
      <c r="Q21" s="82"/>
      <c r="R21" s="623"/>
      <c r="S21" s="623"/>
      <c r="T21" s="623"/>
      <c r="U21" s="623"/>
      <c r="V21" s="623"/>
      <c r="W21" s="623"/>
      <c r="Y21" s="82"/>
      <c r="Z21" s="82"/>
      <c r="AA21" s="82"/>
    </row>
    <row r="22" spans="1:31" ht="15.9" customHeight="1">
      <c r="L22" s="564" t="s">
        <v>153</v>
      </c>
      <c r="M22" s="564"/>
      <c r="N22" s="564"/>
      <c r="O22" s="564"/>
      <c r="P22" s="564"/>
      <c r="R22" s="574"/>
      <c r="S22" s="574"/>
      <c r="T22" s="574"/>
      <c r="U22" s="574"/>
      <c r="V22" s="574"/>
      <c r="W22" s="574"/>
      <c r="X22" s="574"/>
      <c r="Y22" s="574"/>
      <c r="Z22" s="574"/>
      <c r="AA22" s="574"/>
      <c r="AE22" s="89"/>
    </row>
    <row r="23" spans="1:31" ht="15.9" customHeight="1">
      <c r="L23" s="624" t="s">
        <v>154</v>
      </c>
      <c r="M23" s="624"/>
      <c r="N23" s="624"/>
      <c r="O23" s="624"/>
      <c r="P23" s="624"/>
      <c r="Q23" s="624"/>
      <c r="R23" s="624"/>
      <c r="S23" s="624"/>
      <c r="T23" s="624"/>
      <c r="U23" s="624"/>
      <c r="V23" s="624"/>
      <c r="W23" s="624"/>
      <c r="X23" s="624"/>
      <c r="Y23" s="624"/>
      <c r="Z23" s="624"/>
      <c r="AA23" s="624"/>
      <c r="AB23" s="90"/>
      <c r="AC23" s="90"/>
      <c r="AD23" s="90"/>
    </row>
    <row r="24" spans="1:31" ht="15.9" customHeight="1">
      <c r="L24" s="564" t="s">
        <v>155</v>
      </c>
      <c r="M24" s="564"/>
      <c r="N24" s="564"/>
      <c r="O24" s="564"/>
      <c r="P24" s="564"/>
      <c r="R24" s="85" t="s">
        <v>149</v>
      </c>
      <c r="S24" s="575"/>
      <c r="T24" s="575"/>
      <c r="U24" s="575"/>
      <c r="V24" s="76" t="s">
        <v>156</v>
      </c>
      <c r="W24" s="575"/>
      <c r="X24" s="575"/>
      <c r="Y24" s="575"/>
      <c r="Z24" s="82" t="s">
        <v>21</v>
      </c>
      <c r="AA24" s="575"/>
      <c r="AB24" s="575"/>
      <c r="AC24" s="575"/>
      <c r="AD24" s="575"/>
    </row>
    <row r="25" spans="1:31" ht="15.9" customHeight="1">
      <c r="L25" s="564" t="s">
        <v>157</v>
      </c>
      <c r="M25" s="564"/>
      <c r="N25" s="564"/>
      <c r="O25" s="564"/>
      <c r="P25" s="564"/>
      <c r="R25" s="85" t="s">
        <v>149</v>
      </c>
      <c r="S25" s="575"/>
      <c r="T25" s="575"/>
      <c r="U25" s="575"/>
      <c r="V25" s="76" t="s">
        <v>156</v>
      </c>
      <c r="W25" s="575"/>
      <c r="X25" s="575"/>
      <c r="Y25" s="575"/>
      <c r="Z25" s="82" t="s">
        <v>21</v>
      </c>
      <c r="AA25" s="575"/>
      <c r="AB25" s="575"/>
      <c r="AC25" s="575"/>
      <c r="AD25" s="575"/>
    </row>
    <row r="26" spans="1:31" ht="15.9" customHeight="1">
      <c r="L26" s="87"/>
      <c r="M26" s="87"/>
      <c r="N26" s="87"/>
      <c r="O26" s="87"/>
      <c r="P26" s="87"/>
      <c r="R26" s="83"/>
      <c r="S26" s="83"/>
      <c r="T26" s="83"/>
      <c r="U26" s="83"/>
      <c r="V26" s="83"/>
      <c r="W26" s="83"/>
      <c r="X26" s="83"/>
      <c r="Y26" s="83"/>
      <c r="Z26" s="83"/>
      <c r="AA26" s="83"/>
      <c r="AB26" s="83"/>
      <c r="AC26" s="83"/>
      <c r="AD26" s="83"/>
    </row>
    <row r="27" spans="1:31" ht="15.9" customHeight="1" thickBot="1">
      <c r="D27" s="572" t="s">
        <v>158</v>
      </c>
      <c r="E27" s="572"/>
      <c r="F27" s="572"/>
      <c r="G27" s="572"/>
      <c r="K27" s="572" t="s">
        <v>159</v>
      </c>
      <c r="L27" s="572"/>
      <c r="M27" s="572"/>
      <c r="N27" s="572"/>
      <c r="O27" s="572"/>
      <c r="S27" s="563" t="s">
        <v>160</v>
      </c>
      <c r="T27" s="563"/>
      <c r="U27" s="563"/>
      <c r="V27" s="563"/>
      <c r="W27" s="563"/>
      <c r="X27" s="563"/>
      <c r="Y27" s="563"/>
      <c r="Z27" s="563"/>
    </row>
    <row r="28" spans="1:31" ht="15.9" customHeight="1" thickBot="1">
      <c r="C28" s="91" t="s">
        <v>161</v>
      </c>
      <c r="D28" s="80"/>
      <c r="E28" s="80"/>
      <c r="F28" s="80"/>
      <c r="G28" s="80"/>
      <c r="H28" s="81"/>
      <c r="I28" s="77"/>
      <c r="J28" s="91" t="s">
        <v>161</v>
      </c>
      <c r="K28" s="80"/>
      <c r="L28" s="80"/>
      <c r="M28" s="80"/>
      <c r="N28" s="80"/>
      <c r="O28" s="80"/>
      <c r="P28" s="81"/>
      <c r="Q28" s="77"/>
      <c r="R28" s="92"/>
      <c r="S28" s="93"/>
      <c r="T28" s="94" t="s">
        <v>162</v>
      </c>
      <c r="U28" s="86"/>
      <c r="V28" s="95" t="s">
        <v>156</v>
      </c>
      <c r="W28" s="92"/>
      <c r="X28" s="96"/>
      <c r="Y28" s="96"/>
      <c r="Z28" s="96"/>
      <c r="AA28" s="96"/>
      <c r="AB28" s="97"/>
    </row>
    <row r="30" spans="1:31" ht="15.9" customHeight="1">
      <c r="O30" s="572" t="s">
        <v>163</v>
      </c>
      <c r="P30" s="572"/>
      <c r="Q30" s="572"/>
      <c r="R30" s="572"/>
      <c r="S30" s="620" t="s">
        <v>164</v>
      </c>
      <c r="T30" s="620"/>
      <c r="U30" s="620"/>
      <c r="V30" s="620"/>
      <c r="W30" s="620"/>
      <c r="X30" s="98" t="s">
        <v>165</v>
      </c>
      <c r="Y30" s="620" t="s">
        <v>164</v>
      </c>
      <c r="Z30" s="620"/>
      <c r="AA30" s="620"/>
      <c r="AB30" s="620"/>
      <c r="AC30" s="620"/>
      <c r="AD30" s="99" t="s">
        <v>156</v>
      </c>
      <c r="AE30" s="163"/>
    </row>
    <row r="31" spans="1:31" ht="15.9" customHeight="1">
      <c r="B31" s="576" t="s">
        <v>166</v>
      </c>
      <c r="C31" s="576"/>
      <c r="D31" s="576"/>
      <c r="J31" s="100" t="s">
        <v>167</v>
      </c>
      <c r="L31" s="101"/>
      <c r="N31" s="102" t="s">
        <v>161</v>
      </c>
      <c r="O31" s="577" t="s">
        <v>168</v>
      </c>
      <c r="P31" s="578"/>
      <c r="Q31" s="578"/>
      <c r="R31" s="579"/>
      <c r="S31" s="578" t="s">
        <v>169</v>
      </c>
      <c r="T31" s="578"/>
      <c r="U31" s="578"/>
      <c r="V31" s="578"/>
      <c r="W31" s="582" t="s">
        <v>170</v>
      </c>
      <c r="X31" s="582"/>
      <c r="Y31" s="584" t="s">
        <v>171</v>
      </c>
      <c r="Z31" s="584"/>
      <c r="AA31" s="584"/>
      <c r="AB31" s="584"/>
      <c r="AC31" s="584"/>
      <c r="AD31" s="584"/>
      <c r="AE31" s="104"/>
    </row>
    <row r="32" spans="1:31" ht="15.9" customHeight="1" thickBot="1">
      <c r="B32" s="586" t="s">
        <v>172</v>
      </c>
      <c r="C32" s="586"/>
      <c r="D32" s="586"/>
      <c r="E32" s="100" t="s">
        <v>173</v>
      </c>
      <c r="J32" s="105" t="s">
        <v>174</v>
      </c>
      <c r="L32" s="106"/>
      <c r="O32" s="580"/>
      <c r="P32" s="564"/>
      <c r="Q32" s="564"/>
      <c r="R32" s="581"/>
      <c r="S32" s="587" t="s">
        <v>175</v>
      </c>
      <c r="T32" s="587"/>
      <c r="U32" s="587"/>
      <c r="V32" s="587"/>
      <c r="W32" s="583"/>
      <c r="X32" s="583"/>
      <c r="Y32" s="585"/>
      <c r="Z32" s="585"/>
      <c r="AA32" s="585"/>
      <c r="AB32" s="585"/>
      <c r="AC32" s="585"/>
      <c r="AD32" s="585"/>
      <c r="AE32" s="104"/>
    </row>
    <row r="33" spans="1:32" ht="15.9" customHeight="1" thickBot="1">
      <c r="C33" s="107"/>
      <c r="E33" s="108" t="s">
        <v>177</v>
      </c>
      <c r="J33" s="109" t="s">
        <v>178</v>
      </c>
      <c r="K33" s="476"/>
      <c r="L33" s="477"/>
      <c r="N33" s="102" t="s">
        <v>161</v>
      </c>
      <c r="O33" s="589" t="s">
        <v>179</v>
      </c>
      <c r="P33" s="590"/>
      <c r="Q33" s="590"/>
      <c r="R33" s="591"/>
      <c r="S33" s="592" t="s">
        <v>180</v>
      </c>
      <c r="T33" s="593"/>
      <c r="U33" s="593"/>
      <c r="V33" s="593"/>
      <c r="W33" s="593"/>
      <c r="X33" s="593"/>
      <c r="Y33" s="593"/>
      <c r="Z33" s="593"/>
      <c r="AA33" s="593"/>
      <c r="AB33" s="593"/>
      <c r="AC33" s="593"/>
      <c r="AD33" s="593"/>
      <c r="AE33" s="104"/>
    </row>
    <row r="34" spans="1:32" ht="15.9" customHeight="1">
      <c r="E34" s="105" t="s">
        <v>181</v>
      </c>
      <c r="N34" s="102" t="s">
        <v>161</v>
      </c>
      <c r="O34" s="580" t="s">
        <v>182</v>
      </c>
      <c r="P34" s="564"/>
      <c r="Q34" s="564"/>
      <c r="R34" s="581"/>
      <c r="S34" s="597" t="s">
        <v>183</v>
      </c>
      <c r="T34" s="598"/>
      <c r="U34" s="598"/>
      <c r="V34" s="598"/>
      <c r="W34" s="598"/>
      <c r="X34" s="598"/>
      <c r="Y34" s="598"/>
      <c r="Z34" s="598"/>
      <c r="AA34" s="598"/>
      <c r="AB34" s="598"/>
      <c r="AC34" s="598"/>
      <c r="AD34" s="598"/>
      <c r="AE34" s="104"/>
    </row>
    <row r="35" spans="1:32" ht="15.9" customHeight="1">
      <c r="O35" s="594"/>
      <c r="P35" s="595"/>
      <c r="Q35" s="595"/>
      <c r="R35" s="596"/>
      <c r="S35" s="599" t="s">
        <v>184</v>
      </c>
      <c r="T35" s="600"/>
      <c r="U35" s="600"/>
      <c r="V35" s="600"/>
      <c r="W35" s="600"/>
      <c r="X35" s="600"/>
      <c r="Y35" s="600"/>
      <c r="Z35" s="600"/>
      <c r="AA35" s="600"/>
      <c r="AB35" s="600"/>
      <c r="AC35" s="600"/>
      <c r="AD35" s="600"/>
      <c r="AE35" s="104"/>
    </row>
    <row r="36" spans="1:32" ht="15.9" customHeight="1">
      <c r="M36" s="82"/>
      <c r="N36" s="82"/>
      <c r="O36" s="82"/>
      <c r="P36" s="82"/>
      <c r="Q36" s="83"/>
      <c r="R36" s="83"/>
      <c r="S36" s="83"/>
      <c r="T36" s="83"/>
      <c r="U36" s="83"/>
      <c r="V36" s="83"/>
      <c r="W36" s="83"/>
      <c r="X36" s="83"/>
      <c r="Y36" s="83"/>
      <c r="Z36" s="83"/>
      <c r="AA36" s="83"/>
      <c r="AB36" s="83"/>
    </row>
    <row r="37" spans="1:32" ht="15.9" customHeight="1" thickBot="1">
      <c r="A37" s="82" t="s">
        <v>185</v>
      </c>
      <c r="C37" s="76" t="s">
        <v>186</v>
      </c>
      <c r="AA37" s="108" t="s">
        <v>187</v>
      </c>
      <c r="AB37" s="108"/>
      <c r="AC37" s="108"/>
      <c r="AD37" s="108"/>
    </row>
    <row r="38" spans="1:32" ht="15.9" customHeight="1" thickBot="1">
      <c r="A38" s="110" t="s">
        <v>188</v>
      </c>
      <c r="C38" s="601" t="s">
        <v>189</v>
      </c>
      <c r="D38" s="602"/>
      <c r="E38" s="603"/>
      <c r="F38" s="514"/>
      <c r="G38" s="112"/>
      <c r="H38" s="112"/>
      <c r="I38" s="112"/>
      <c r="J38" s="112"/>
      <c r="K38" s="112"/>
      <c r="L38" s="112"/>
      <c r="M38" s="112"/>
      <c r="N38" s="112"/>
      <c r="O38" s="112"/>
      <c r="P38" s="112"/>
      <c r="Q38" s="112"/>
      <c r="R38" s="112"/>
      <c r="S38" s="112"/>
      <c r="T38" s="112"/>
      <c r="U38" s="112"/>
      <c r="V38" s="112"/>
      <c r="W38" s="112"/>
      <c r="X38" s="112"/>
      <c r="Y38" s="113"/>
      <c r="AA38" s="107"/>
      <c r="AB38" s="108" t="s">
        <v>190</v>
      </c>
      <c r="AC38" s="108"/>
      <c r="AD38" s="108"/>
    </row>
    <row r="39" spans="1:32" ht="15.9" customHeight="1" thickBot="1">
      <c r="C39" s="604"/>
      <c r="D39" s="605"/>
      <c r="E39" s="606"/>
      <c r="F39" s="114"/>
      <c r="G39" s="115"/>
      <c r="H39" s="115"/>
      <c r="I39" s="115"/>
      <c r="J39" s="115"/>
      <c r="K39" s="115"/>
      <c r="L39" s="115"/>
      <c r="M39" s="115"/>
      <c r="N39" s="115"/>
      <c r="O39" s="115"/>
      <c r="P39" s="115"/>
      <c r="Q39" s="115"/>
      <c r="R39" s="115"/>
      <c r="S39" s="115"/>
      <c r="T39" s="115"/>
      <c r="U39" s="115"/>
      <c r="V39" s="115"/>
      <c r="W39" s="115"/>
      <c r="X39" s="115"/>
      <c r="Y39" s="116"/>
      <c r="AA39" s="108"/>
      <c r="AB39" s="105" t="s">
        <v>191</v>
      </c>
      <c r="AC39" s="108"/>
      <c r="AD39" s="108"/>
    </row>
    <row r="40" spans="1:32" ht="15.9" customHeight="1">
      <c r="C40" s="601" t="s">
        <v>192</v>
      </c>
      <c r="D40" s="602"/>
      <c r="E40" s="603"/>
      <c r="F40" s="117"/>
      <c r="G40" s="118"/>
      <c r="H40" s="118"/>
      <c r="I40" s="118"/>
      <c r="J40" s="118"/>
      <c r="K40" s="118"/>
      <c r="L40" s="118"/>
      <c r="M40" s="118"/>
      <c r="N40" s="118"/>
      <c r="O40" s="118"/>
      <c r="P40" s="118"/>
      <c r="Q40" s="118"/>
      <c r="R40" s="118"/>
      <c r="S40" s="118"/>
      <c r="T40" s="118"/>
      <c r="U40" s="118"/>
      <c r="V40" s="118"/>
      <c r="W40" s="118"/>
      <c r="X40" s="118"/>
      <c r="Y40" s="119"/>
      <c r="AD40" s="570" t="s">
        <v>193</v>
      </c>
      <c r="AE40" s="570"/>
      <c r="AF40" s="570"/>
    </row>
    <row r="41" spans="1:32" ht="15.9" customHeight="1" thickBot="1">
      <c r="C41" s="604" t="s">
        <v>194</v>
      </c>
      <c r="D41" s="605"/>
      <c r="E41" s="606"/>
      <c r="F41" s="120"/>
      <c r="G41" s="121"/>
      <c r="H41" s="121"/>
      <c r="I41" s="121"/>
      <c r="J41" s="121"/>
      <c r="K41" s="121"/>
      <c r="L41" s="121"/>
      <c r="M41" s="121"/>
      <c r="N41" s="121"/>
      <c r="O41" s="121"/>
      <c r="P41" s="121"/>
      <c r="Q41" s="121"/>
      <c r="R41" s="121"/>
      <c r="S41" s="121"/>
      <c r="T41" s="121"/>
      <c r="U41" s="121"/>
      <c r="V41" s="121"/>
      <c r="W41" s="121"/>
      <c r="X41" s="121"/>
      <c r="Y41" s="122"/>
      <c r="AE41" s="123" t="s">
        <v>161</v>
      </c>
    </row>
    <row r="42" spans="1:32" ht="8.1" customHeight="1"/>
    <row r="43" spans="1:32" ht="15.9" customHeight="1" thickBot="1">
      <c r="C43" s="76" t="s">
        <v>195</v>
      </c>
      <c r="Q43" s="231"/>
    </row>
    <row r="44" spans="1:32" ht="15.9" customHeight="1" thickBot="1">
      <c r="A44" s="110" t="s">
        <v>196</v>
      </c>
      <c r="C44" s="124"/>
      <c r="D44" s="588" t="s">
        <v>197</v>
      </c>
      <c r="E44" s="588"/>
      <c r="F44" s="588"/>
      <c r="G44" s="588"/>
      <c r="H44" s="125"/>
      <c r="I44" s="471"/>
      <c r="J44" s="97"/>
      <c r="K44" s="231"/>
      <c r="L44" s="77"/>
      <c r="M44" s="77"/>
      <c r="N44" s="77"/>
      <c r="O44" s="607" t="s">
        <v>198</v>
      </c>
      <c r="P44" s="608"/>
      <c r="Q44" s="609"/>
      <c r="R44" s="92"/>
      <c r="S44" s="97"/>
      <c r="T44" s="126" t="s">
        <v>199</v>
      </c>
      <c r="U44" s="92"/>
      <c r="V44" s="96"/>
      <c r="W44" s="96"/>
      <c r="X44" s="96"/>
      <c r="Y44" s="96"/>
      <c r="Z44" s="515"/>
      <c r="AA44" s="126" t="s">
        <v>199</v>
      </c>
      <c r="AB44" s="127"/>
    </row>
    <row r="45" spans="1:32" ht="15.9" customHeight="1" thickBot="1">
      <c r="C45" s="124"/>
      <c r="D45" s="588" t="s">
        <v>189</v>
      </c>
      <c r="E45" s="588"/>
      <c r="F45" s="588"/>
      <c r="G45" s="588"/>
      <c r="H45" s="125"/>
      <c r="I45" s="92"/>
      <c r="J45" s="96"/>
      <c r="K45" s="96"/>
      <c r="L45" s="96"/>
      <c r="M45" s="96"/>
      <c r="N45" s="96"/>
      <c r="O45" s="96"/>
      <c r="P45" s="96"/>
      <c r="Q45" s="96"/>
      <c r="R45" s="96"/>
      <c r="S45" s="96"/>
      <c r="T45" s="96"/>
      <c r="U45" s="96"/>
      <c r="V45" s="96"/>
      <c r="W45" s="96"/>
      <c r="X45" s="96"/>
      <c r="Y45" s="96"/>
      <c r="Z45" s="96"/>
      <c r="AA45" s="96"/>
      <c r="AB45" s="97"/>
      <c r="AC45" s="231"/>
    </row>
    <row r="46" spans="1:32" ht="15.9" customHeight="1" thickBot="1">
      <c r="C46" s="124"/>
      <c r="D46" s="588" t="s">
        <v>153</v>
      </c>
      <c r="E46" s="588"/>
      <c r="F46" s="588"/>
      <c r="G46" s="588"/>
      <c r="H46" s="125"/>
      <c r="I46" s="128"/>
      <c r="J46" s="129"/>
      <c r="K46" s="129"/>
      <c r="L46" s="129"/>
      <c r="M46" s="129"/>
      <c r="N46" s="129"/>
      <c r="O46" s="129"/>
      <c r="P46" s="129"/>
      <c r="Q46" s="129"/>
      <c r="R46" s="129"/>
      <c r="S46" s="129"/>
      <c r="T46" s="129"/>
      <c r="U46" s="129"/>
      <c r="V46" s="129"/>
      <c r="W46" s="129"/>
      <c r="X46" s="129"/>
      <c r="Y46" s="129"/>
      <c r="Z46" s="129"/>
      <c r="AA46" s="129"/>
      <c r="AB46" s="130"/>
      <c r="AD46" s="570" t="s">
        <v>193</v>
      </c>
      <c r="AE46" s="570"/>
      <c r="AF46" s="570"/>
    </row>
    <row r="47" spans="1:32" ht="15.9" customHeight="1" thickBot="1">
      <c r="C47" s="124"/>
      <c r="D47" s="588" t="s">
        <v>200</v>
      </c>
      <c r="E47" s="588"/>
      <c r="F47" s="588"/>
      <c r="G47" s="588"/>
      <c r="H47" s="125"/>
      <c r="I47" s="107" t="s">
        <v>176</v>
      </c>
      <c r="J47" s="126" t="s">
        <v>199</v>
      </c>
      <c r="K47" s="92"/>
      <c r="L47" s="97"/>
      <c r="M47" s="77" t="s">
        <v>201</v>
      </c>
      <c r="N47" s="92"/>
      <c r="O47" s="97"/>
      <c r="P47" s="77" t="s">
        <v>202</v>
      </c>
      <c r="Q47" s="92"/>
      <c r="R47" s="97"/>
      <c r="S47" s="77" t="s">
        <v>203</v>
      </c>
      <c r="T47" s="77"/>
      <c r="U47" s="77"/>
      <c r="V47" s="77"/>
      <c r="W47" s="77"/>
      <c r="X47" s="77"/>
      <c r="Y47" s="77"/>
      <c r="Z47" s="77"/>
      <c r="AA47" s="77"/>
      <c r="AB47" s="77"/>
      <c r="AE47" s="123" t="s">
        <v>161</v>
      </c>
    </row>
    <row r="48" spans="1:32" ht="8.1" customHeight="1"/>
    <row r="49" spans="1:32" ht="15.9" customHeight="1">
      <c r="C49" s="101" t="s">
        <v>204</v>
      </c>
      <c r="D49" s="101"/>
      <c r="E49" s="101"/>
      <c r="F49" s="101"/>
      <c r="G49" s="101"/>
      <c r="H49" s="101"/>
      <c r="I49" s="101"/>
      <c r="J49" s="101"/>
      <c r="K49" s="101"/>
      <c r="L49" s="101"/>
      <c r="M49" s="101"/>
      <c r="N49" s="101" t="s">
        <v>205</v>
      </c>
      <c r="O49" s="101"/>
      <c r="P49" s="101"/>
      <c r="Q49" s="101"/>
      <c r="R49" s="101"/>
      <c r="S49" s="101"/>
      <c r="T49" s="101"/>
      <c r="U49" s="101"/>
      <c r="V49" s="101"/>
      <c r="W49" s="101"/>
      <c r="X49" s="101"/>
      <c r="Y49" s="101"/>
      <c r="Z49" s="101"/>
      <c r="AA49" s="101"/>
      <c r="AB49" s="101"/>
      <c r="AC49" s="101"/>
      <c r="AD49" s="101"/>
      <c r="AE49" s="101"/>
      <c r="AF49" s="101"/>
    </row>
    <row r="50" spans="1:32" ht="15.9" customHeight="1" thickBot="1">
      <c r="C50" s="231"/>
      <c r="D50" s="106" t="s">
        <v>206</v>
      </c>
      <c r="N50" s="106" t="s">
        <v>207</v>
      </c>
      <c r="Q50" s="231"/>
    </row>
    <row r="51" spans="1:32" ht="15.9" customHeight="1" thickBot="1">
      <c r="A51" s="110" t="s">
        <v>208</v>
      </c>
      <c r="C51" s="610" t="s">
        <v>209</v>
      </c>
      <c r="D51" s="92"/>
      <c r="E51" s="97"/>
      <c r="F51" s="613"/>
      <c r="G51" s="614"/>
      <c r="H51" s="614"/>
      <c r="I51" s="614"/>
      <c r="J51" s="614"/>
      <c r="K51" s="614"/>
      <c r="L51" s="614"/>
      <c r="M51" s="614"/>
      <c r="O51" s="610" t="s">
        <v>210</v>
      </c>
      <c r="P51" s="621"/>
      <c r="Q51" s="622"/>
      <c r="R51" s="613"/>
      <c r="S51" s="614"/>
      <c r="T51" s="614"/>
      <c r="U51" s="615" t="s">
        <v>211</v>
      </c>
      <c r="V51" s="615"/>
      <c r="W51" s="132"/>
      <c r="X51" s="133"/>
      <c r="Y51" s="134" t="s">
        <v>212</v>
      </c>
      <c r="Z51" s="133"/>
      <c r="AA51" s="134" t="s">
        <v>141</v>
      </c>
      <c r="AB51" s="133"/>
      <c r="AC51" s="135" t="s">
        <v>213</v>
      </c>
    </row>
    <row r="52" spans="1:32" ht="15.9" customHeight="1" thickBot="1">
      <c r="C52" s="611"/>
      <c r="D52" s="128"/>
      <c r="E52" s="130"/>
      <c r="F52" s="616"/>
      <c r="G52" s="617"/>
      <c r="H52" s="617"/>
      <c r="I52" s="617"/>
      <c r="J52" s="617"/>
      <c r="K52" s="617"/>
      <c r="L52" s="617"/>
      <c r="M52" s="617"/>
      <c r="N52" s="131"/>
      <c r="O52" s="611"/>
      <c r="P52" s="621" t="s">
        <v>498</v>
      </c>
      <c r="Q52" s="622"/>
      <c r="R52" s="613"/>
      <c r="S52" s="614"/>
      <c r="T52" s="614"/>
      <c r="U52" s="615" t="s">
        <v>211</v>
      </c>
      <c r="V52" s="615"/>
      <c r="W52" s="132"/>
      <c r="X52" s="133"/>
      <c r="Y52" s="134" t="s">
        <v>212</v>
      </c>
      <c r="Z52" s="133"/>
      <c r="AA52" s="134" t="s">
        <v>141</v>
      </c>
      <c r="AB52" s="133"/>
      <c r="AC52" s="135" t="s">
        <v>213</v>
      </c>
    </row>
    <row r="53" spans="1:32" ht="15.9" customHeight="1" thickBot="1">
      <c r="C53" s="612"/>
      <c r="D53" s="92"/>
      <c r="E53" s="97"/>
      <c r="F53" s="618"/>
      <c r="G53" s="619"/>
      <c r="H53" s="619"/>
      <c r="I53" s="619"/>
      <c r="J53" s="619"/>
      <c r="K53" s="619"/>
      <c r="L53" s="619"/>
      <c r="M53" s="619"/>
      <c r="N53" s="131"/>
      <c r="O53" s="611"/>
      <c r="P53" s="621" t="s">
        <v>176</v>
      </c>
      <c r="Q53" s="622"/>
      <c r="R53" s="613"/>
      <c r="S53" s="614"/>
      <c r="T53" s="614"/>
      <c r="U53" s="615" t="s">
        <v>211</v>
      </c>
      <c r="V53" s="615"/>
      <c r="W53" s="132"/>
      <c r="X53" s="133"/>
      <c r="Y53" s="134" t="s">
        <v>212</v>
      </c>
      <c r="Z53" s="133"/>
      <c r="AA53" s="134" t="s">
        <v>141</v>
      </c>
      <c r="AB53" s="133"/>
      <c r="AC53" s="135" t="s">
        <v>213</v>
      </c>
    </row>
    <row r="54" spans="1:32" ht="15.9" customHeight="1" thickBot="1">
      <c r="O54" s="611"/>
      <c r="P54" s="621" t="s">
        <v>176</v>
      </c>
      <c r="Q54" s="622"/>
      <c r="R54" s="613"/>
      <c r="S54" s="614"/>
      <c r="T54" s="614"/>
      <c r="U54" s="615" t="s">
        <v>211</v>
      </c>
      <c r="V54" s="615"/>
      <c r="W54" s="132"/>
      <c r="X54" s="133"/>
      <c r="Y54" s="134" t="s">
        <v>212</v>
      </c>
      <c r="Z54" s="133"/>
      <c r="AA54" s="134" t="s">
        <v>141</v>
      </c>
      <c r="AB54" s="133"/>
      <c r="AC54" s="135" t="s">
        <v>213</v>
      </c>
      <c r="AD54" s="570" t="s">
        <v>193</v>
      </c>
      <c r="AE54" s="570"/>
      <c r="AF54" s="570"/>
    </row>
    <row r="55" spans="1:32" ht="15.9" customHeight="1" thickBot="1">
      <c r="C55" s="76" t="s">
        <v>15</v>
      </c>
      <c r="D55" s="76" t="s">
        <v>214</v>
      </c>
      <c r="O55" s="612"/>
      <c r="P55" s="621" t="s">
        <v>176</v>
      </c>
      <c r="Q55" s="622"/>
      <c r="R55" s="613"/>
      <c r="S55" s="614"/>
      <c r="T55" s="614"/>
      <c r="U55" s="615" t="s">
        <v>211</v>
      </c>
      <c r="V55" s="615"/>
      <c r="W55" s="132"/>
      <c r="X55" s="133"/>
      <c r="Y55" s="134" t="s">
        <v>212</v>
      </c>
      <c r="Z55" s="133"/>
      <c r="AA55" s="134" t="s">
        <v>141</v>
      </c>
      <c r="AB55" s="133"/>
      <c r="AC55" s="135" t="s">
        <v>213</v>
      </c>
      <c r="AE55" s="123" t="s">
        <v>161</v>
      </c>
    </row>
    <row r="56" spans="1:32" ht="8.1" customHeight="1">
      <c r="C56" s="136"/>
      <c r="D56" s="137"/>
      <c r="E56" s="138"/>
      <c r="F56" s="139"/>
      <c r="G56" s="140" t="s">
        <v>215</v>
      </c>
      <c r="H56" s="141" t="s">
        <v>216</v>
      </c>
      <c r="I56" s="142" t="s">
        <v>217</v>
      </c>
      <c r="J56" s="140" t="s">
        <v>218</v>
      </c>
      <c r="K56" s="141" t="s">
        <v>219</v>
      </c>
      <c r="L56" s="143" t="s">
        <v>220</v>
      </c>
      <c r="N56" s="144"/>
      <c r="O56" s="145"/>
      <c r="P56" s="145"/>
      <c r="Q56" s="146"/>
      <c r="R56" s="146"/>
      <c r="S56" s="146"/>
      <c r="T56" s="146"/>
      <c r="U56" s="146"/>
      <c r="V56" s="147"/>
      <c r="W56" s="147"/>
      <c r="X56" s="147"/>
      <c r="Y56" s="147"/>
      <c r="Z56" s="147"/>
      <c r="AA56" s="147"/>
      <c r="AB56" s="147"/>
      <c r="AE56" s="148"/>
    </row>
    <row r="57" spans="1:32" ht="15.9" customHeight="1" thickBot="1">
      <c r="C57" s="149"/>
      <c r="D57" s="150"/>
      <c r="E57" s="151"/>
      <c r="F57" s="152"/>
      <c r="G57" s="488"/>
      <c r="H57" s="489"/>
      <c r="I57" s="490"/>
      <c r="J57" s="488"/>
      <c r="K57" s="489"/>
      <c r="L57" s="491"/>
      <c r="M57" s="144"/>
      <c r="N57" s="77"/>
      <c r="O57" s="77"/>
      <c r="P57" s="147"/>
      <c r="Q57" s="147"/>
      <c r="R57" s="147"/>
      <c r="S57" s="147"/>
      <c r="T57" s="147"/>
      <c r="U57" s="147"/>
      <c r="V57" s="147"/>
      <c r="W57" s="147"/>
      <c r="X57" s="147"/>
      <c r="Y57" s="147"/>
      <c r="Z57" s="147"/>
      <c r="AA57" s="147"/>
      <c r="AB57" s="147"/>
      <c r="AE57" s="148"/>
    </row>
    <row r="58" spans="1:32" ht="15.9" customHeight="1">
      <c r="C58" s="153"/>
      <c r="D58" s="153"/>
      <c r="E58" s="153"/>
      <c r="F58" s="145"/>
      <c r="G58" s="145"/>
      <c r="H58" s="145"/>
      <c r="I58" s="145"/>
      <c r="J58" s="145"/>
      <c r="K58" s="145"/>
      <c r="M58" s="144"/>
      <c r="N58" s="77"/>
      <c r="O58" s="77"/>
      <c r="P58" s="147"/>
      <c r="Q58" s="147"/>
      <c r="R58" s="147"/>
      <c r="S58" s="147"/>
      <c r="T58" s="147"/>
      <c r="U58" s="147"/>
      <c r="V58" s="147"/>
      <c r="W58" s="147"/>
      <c r="X58" s="147"/>
      <c r="Y58" s="147"/>
      <c r="Z58" s="147"/>
      <c r="AA58" s="147"/>
      <c r="AB58" s="147"/>
      <c r="AE58" s="148"/>
    </row>
  </sheetData>
  <protectedRanges>
    <protectedRange sqref="S24:U25" name="範囲4"/>
    <protectedRange sqref="D10:F10 H10 J10 R15 S16:U16 W16:Z16 W51:X55 S24:S25 W24:Y25 AA24:AD25 R28:S28 U28 W28:AB28 C33 K33:L33 F39:Y41 AA38 R44:S44 U44:Y44 I45:AB46 I47 K47:L47 N47:O47 Q47:R47 D52:M53 Z51:Z55 AB51:AB55 G57:L57 R18:R19 P51:T55 AF1 D51:E51 G51:M51 I44:J44 R21:R22 G38:Y38" name="範囲1"/>
    <protectedRange sqref="R15 AF1" name="範囲2"/>
    <protectedRange sqref="R18:AE19" name="範囲3"/>
  </protectedRanges>
  <dataConsolidate/>
  <mergeCells count="82">
    <mergeCell ref="R21:W21"/>
    <mergeCell ref="Y30:AC30"/>
    <mergeCell ref="L23:AA23"/>
    <mergeCell ref="L24:P24"/>
    <mergeCell ref="S24:U24"/>
    <mergeCell ref="L25:P25"/>
    <mergeCell ref="S25:U25"/>
    <mergeCell ref="R55:T55"/>
    <mergeCell ref="U55:V55"/>
    <mergeCell ref="U52:V52"/>
    <mergeCell ref="O30:R30"/>
    <mergeCell ref="S30:W30"/>
    <mergeCell ref="P51:Q51"/>
    <mergeCell ref="P52:Q52"/>
    <mergeCell ref="P53:Q53"/>
    <mergeCell ref="P54:Q54"/>
    <mergeCell ref="P55:Q55"/>
    <mergeCell ref="D46:G46"/>
    <mergeCell ref="AD46:AF46"/>
    <mergeCell ref="D47:G47"/>
    <mergeCell ref="C51:C53"/>
    <mergeCell ref="F51:M51"/>
    <mergeCell ref="O51:O55"/>
    <mergeCell ref="R51:T51"/>
    <mergeCell ref="U51:V51"/>
    <mergeCell ref="F52:M52"/>
    <mergeCell ref="R52:T52"/>
    <mergeCell ref="F53:M53"/>
    <mergeCell ref="R53:T53"/>
    <mergeCell ref="U53:V53"/>
    <mergeCell ref="R54:T54"/>
    <mergeCell ref="U54:V54"/>
    <mergeCell ref="AD54:AF54"/>
    <mergeCell ref="D45:G45"/>
    <mergeCell ref="O33:R33"/>
    <mergeCell ref="S33:AD33"/>
    <mergeCell ref="O34:R35"/>
    <mergeCell ref="S34:AD34"/>
    <mergeCell ref="S35:AD35"/>
    <mergeCell ref="C38:E39"/>
    <mergeCell ref="C40:E40"/>
    <mergeCell ref="AD40:AF40"/>
    <mergeCell ref="C41:E41"/>
    <mergeCell ref="D44:G44"/>
    <mergeCell ref="O44:Q44"/>
    <mergeCell ref="B31:D31"/>
    <mergeCell ref="O31:R32"/>
    <mergeCell ref="S31:V31"/>
    <mergeCell ref="W31:X32"/>
    <mergeCell ref="Y31:AD32"/>
    <mergeCell ref="B32:D32"/>
    <mergeCell ref="S32:V32"/>
    <mergeCell ref="D27:G27"/>
    <mergeCell ref="K27:O27"/>
    <mergeCell ref="S27:Z27"/>
    <mergeCell ref="L16:P16"/>
    <mergeCell ref="L18:P18"/>
    <mergeCell ref="R18:AE18"/>
    <mergeCell ref="L19:P19"/>
    <mergeCell ref="R19:AE19"/>
    <mergeCell ref="L22:P22"/>
    <mergeCell ref="R22:AA22"/>
    <mergeCell ref="S16:U16"/>
    <mergeCell ref="W16:Z16"/>
    <mergeCell ref="W24:Y24"/>
    <mergeCell ref="AA24:AD24"/>
    <mergeCell ref="W25:Y25"/>
    <mergeCell ref="AA25:AD25"/>
    <mergeCell ref="I15:K15"/>
    <mergeCell ref="L15:P15"/>
    <mergeCell ref="R15:AE15"/>
    <mergeCell ref="A1:C1"/>
    <mergeCell ref="A2:C2"/>
    <mergeCell ref="AD2:AF2"/>
    <mergeCell ref="A4:AF4"/>
    <mergeCell ref="A5:AF5"/>
    <mergeCell ref="C7:AA7"/>
    <mergeCell ref="C8:AA8"/>
    <mergeCell ref="D10:E10"/>
    <mergeCell ref="E11:K11"/>
    <mergeCell ref="E12:K12"/>
    <mergeCell ref="E13:K13"/>
  </mergeCells>
  <phoneticPr fontId="3"/>
  <dataValidations count="7">
    <dataValidation type="list" allowBlank="1" showInputMessage="1" showErrorMessage="1" sqref="I47 W51:W55" xr:uid="{00000000-0002-0000-0100-000000000000}">
      <formula1>"S,H,R,　,"</formula1>
    </dataValidation>
    <dataValidation type="list" allowBlank="1" showInputMessage="1" showErrorMessage="1" sqref="AA38" xr:uid="{00000000-0002-0000-0100-000001000000}">
      <formula1>"1,2,　,"</formula1>
    </dataValidation>
    <dataValidation type="list" allowBlank="1" showInputMessage="1" showErrorMessage="1" sqref="C33" xr:uid="{00000000-0002-0000-0100-000002000000}">
      <formula1>"1,2,3,　,"</formula1>
    </dataValidation>
    <dataValidation type="list" allowBlank="1" showInputMessage="1" showErrorMessage="1" sqref="R21" xr:uid="{00000000-0002-0000-0100-000003000000}">
      <formula1>"代表取締役,取締役,代表社員,　,"</formula1>
    </dataValidation>
    <dataValidation imeMode="fullKatakana" allowBlank="1" showInputMessage="1" showErrorMessage="1" sqref="I45:AC45 F38:Y39 Q43 C50 Q50 Z44" xr:uid="{00000000-0002-0000-0100-000004000000}"/>
    <dataValidation type="list" allowBlank="1" showInputMessage="1" showErrorMessage="1" sqref="P51:Q55" xr:uid="{00000000-0002-0000-0100-000005000000}">
      <formula1>"５０,０５,　　"</formula1>
    </dataValidation>
    <dataValidation type="list" allowBlank="1" showInputMessage="1" showErrorMessage="1" sqref="R51:T55" xr:uid="{00000000-0002-0000-0100-000006000000}">
      <formula1>"なし,全日協会,　"</formula1>
    </dataValidation>
  </dataValidations>
  <pageMargins left="0.59055118110236227" right="0" top="0.59055118110236227" bottom="0.19685039370078741" header="0.51181102362204722" footer="0.51181102362204722"/>
  <pageSetup paperSize="9" scale="98" orientation="portrait" blackAndWhite="1" horizontalDpi="300" verticalDpi="300"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sheetPr>
  <dimension ref="A1:BF164"/>
  <sheetViews>
    <sheetView view="pageBreakPreview" zoomScale="90" zoomScaleNormal="100" zoomScaleSheetLayoutView="90" workbookViewId="0">
      <selection activeCell="AJ12" sqref="AJ12:AT12"/>
    </sheetView>
  </sheetViews>
  <sheetFormatPr defaultColWidth="3.33203125" defaultRowHeight="15.9" customHeight="1"/>
  <cols>
    <col min="1" max="1" width="4.44140625" style="338" bestFit="1" customWidth="1"/>
    <col min="2" max="2" width="1.6640625" style="338" customWidth="1"/>
    <col min="3" max="25" width="2.88671875" style="338" customWidth="1"/>
    <col min="26" max="27" width="3.109375" style="338" customWidth="1"/>
    <col min="28" max="34" width="2.88671875" style="338" customWidth="1"/>
    <col min="35" max="35" width="3.6640625" style="407" customWidth="1"/>
    <col min="36" max="36" width="25.33203125" style="338" customWidth="1"/>
    <col min="37" max="37" width="2.21875" style="338" customWidth="1"/>
    <col min="38" max="38" width="5.77734375" style="338" customWidth="1"/>
    <col min="39" max="39" width="2.44140625" style="338" customWidth="1"/>
    <col min="40" max="40" width="4" style="338" customWidth="1"/>
    <col min="41" max="41" width="2.88671875" style="338" customWidth="1"/>
    <col min="42" max="42" width="4" style="338" customWidth="1"/>
    <col min="43" max="43" width="2.88671875" style="338" customWidth="1"/>
    <col min="44" max="44" width="4" style="338" customWidth="1"/>
    <col min="45" max="45" width="2.88671875" style="338" customWidth="1"/>
    <col min="46" max="46" width="2.21875" style="338" customWidth="1"/>
    <col min="47" max="47" width="5.77734375" style="405" customWidth="1"/>
    <col min="48" max="48" width="2.21875" style="338" customWidth="1"/>
    <col min="49" max="49" width="10.109375" style="338" customWidth="1"/>
    <col min="50" max="50" width="2.21875" style="338" customWidth="1"/>
    <col min="51" max="51" width="7.6640625" style="338" customWidth="1"/>
    <col min="52" max="52" width="2.21875" style="338" customWidth="1"/>
    <col min="53" max="53" width="3.33203125" style="338"/>
    <col min="54" max="54" width="6.77734375" style="339" customWidth="1"/>
    <col min="55" max="55" width="1.21875" style="338" customWidth="1"/>
    <col min="56" max="56" width="8.33203125" style="338" customWidth="1"/>
    <col min="57" max="260" width="3.33203125" style="338"/>
    <col min="261" max="261" width="4.6640625" style="338" customWidth="1"/>
    <col min="262" max="262" width="2.109375" style="338" customWidth="1"/>
    <col min="263" max="304" width="2.88671875" style="338" customWidth="1"/>
    <col min="305" max="516" width="3.33203125" style="338"/>
    <col min="517" max="517" width="4.6640625" style="338" customWidth="1"/>
    <col min="518" max="518" width="2.109375" style="338" customWidth="1"/>
    <col min="519" max="560" width="2.88671875" style="338" customWidth="1"/>
    <col min="561" max="772" width="3.33203125" style="338"/>
    <col min="773" max="773" width="4.6640625" style="338" customWidth="1"/>
    <col min="774" max="774" width="2.109375" style="338" customWidth="1"/>
    <col min="775" max="816" width="2.88671875" style="338" customWidth="1"/>
    <col min="817" max="1028" width="3.33203125" style="338"/>
    <col min="1029" max="1029" width="4.6640625" style="338" customWidth="1"/>
    <col min="1030" max="1030" width="2.109375" style="338" customWidth="1"/>
    <col min="1031" max="1072" width="2.88671875" style="338" customWidth="1"/>
    <col min="1073" max="1284" width="3.33203125" style="338"/>
    <col min="1285" max="1285" width="4.6640625" style="338" customWidth="1"/>
    <col min="1286" max="1286" width="2.109375" style="338" customWidth="1"/>
    <col min="1287" max="1328" width="2.88671875" style="338" customWidth="1"/>
    <col min="1329" max="1540" width="3.33203125" style="338"/>
    <col min="1541" max="1541" width="4.6640625" style="338" customWidth="1"/>
    <col min="1542" max="1542" width="2.109375" style="338" customWidth="1"/>
    <col min="1543" max="1584" width="2.88671875" style="338" customWidth="1"/>
    <col min="1585" max="1796" width="3.33203125" style="338"/>
    <col min="1797" max="1797" width="4.6640625" style="338" customWidth="1"/>
    <col min="1798" max="1798" width="2.109375" style="338" customWidth="1"/>
    <col min="1799" max="1840" width="2.88671875" style="338" customWidth="1"/>
    <col min="1841" max="2052" width="3.33203125" style="338"/>
    <col min="2053" max="2053" width="4.6640625" style="338" customWidth="1"/>
    <col min="2054" max="2054" width="2.109375" style="338" customWidth="1"/>
    <col min="2055" max="2096" width="2.88671875" style="338" customWidth="1"/>
    <col min="2097" max="2308" width="3.33203125" style="338"/>
    <col min="2309" max="2309" width="4.6640625" style="338" customWidth="1"/>
    <col min="2310" max="2310" width="2.109375" style="338" customWidth="1"/>
    <col min="2311" max="2352" width="2.88671875" style="338" customWidth="1"/>
    <col min="2353" max="2564" width="3.33203125" style="338"/>
    <col min="2565" max="2565" width="4.6640625" style="338" customWidth="1"/>
    <col min="2566" max="2566" width="2.109375" style="338" customWidth="1"/>
    <col min="2567" max="2608" width="2.88671875" style="338" customWidth="1"/>
    <col min="2609" max="2820" width="3.33203125" style="338"/>
    <col min="2821" max="2821" width="4.6640625" style="338" customWidth="1"/>
    <col min="2822" max="2822" width="2.109375" style="338" customWidth="1"/>
    <col min="2823" max="2864" width="2.88671875" style="338" customWidth="1"/>
    <col min="2865" max="3076" width="3.33203125" style="338"/>
    <col min="3077" max="3077" width="4.6640625" style="338" customWidth="1"/>
    <col min="3078" max="3078" width="2.109375" style="338" customWidth="1"/>
    <col min="3079" max="3120" width="2.88671875" style="338" customWidth="1"/>
    <col min="3121" max="3332" width="3.33203125" style="338"/>
    <col min="3333" max="3333" width="4.6640625" style="338" customWidth="1"/>
    <col min="3334" max="3334" width="2.109375" style="338" customWidth="1"/>
    <col min="3335" max="3376" width="2.88671875" style="338" customWidth="1"/>
    <col min="3377" max="3588" width="3.33203125" style="338"/>
    <col min="3589" max="3589" width="4.6640625" style="338" customWidth="1"/>
    <col min="3590" max="3590" width="2.109375" style="338" customWidth="1"/>
    <col min="3591" max="3632" width="2.88671875" style="338" customWidth="1"/>
    <col min="3633" max="3844" width="3.33203125" style="338"/>
    <col min="3845" max="3845" width="4.6640625" style="338" customWidth="1"/>
    <col min="3846" max="3846" width="2.109375" style="338" customWidth="1"/>
    <col min="3847" max="3888" width="2.88671875" style="338" customWidth="1"/>
    <col min="3889" max="4100" width="3.33203125" style="338"/>
    <col min="4101" max="4101" width="4.6640625" style="338" customWidth="1"/>
    <col min="4102" max="4102" width="2.109375" style="338" customWidth="1"/>
    <col min="4103" max="4144" width="2.88671875" style="338" customWidth="1"/>
    <col min="4145" max="4356" width="3.33203125" style="338"/>
    <col min="4357" max="4357" width="4.6640625" style="338" customWidth="1"/>
    <col min="4358" max="4358" width="2.109375" style="338" customWidth="1"/>
    <col min="4359" max="4400" width="2.88671875" style="338" customWidth="1"/>
    <col min="4401" max="4612" width="3.33203125" style="338"/>
    <col min="4613" max="4613" width="4.6640625" style="338" customWidth="1"/>
    <col min="4614" max="4614" width="2.109375" style="338" customWidth="1"/>
    <col min="4615" max="4656" width="2.88671875" style="338" customWidth="1"/>
    <col min="4657" max="4868" width="3.33203125" style="338"/>
    <col min="4869" max="4869" width="4.6640625" style="338" customWidth="1"/>
    <col min="4870" max="4870" width="2.109375" style="338" customWidth="1"/>
    <col min="4871" max="4912" width="2.88671875" style="338" customWidth="1"/>
    <col min="4913" max="5124" width="3.33203125" style="338"/>
    <col min="5125" max="5125" width="4.6640625" style="338" customWidth="1"/>
    <col min="5126" max="5126" width="2.109375" style="338" customWidth="1"/>
    <col min="5127" max="5168" width="2.88671875" style="338" customWidth="1"/>
    <col min="5169" max="5380" width="3.33203125" style="338"/>
    <col min="5381" max="5381" width="4.6640625" style="338" customWidth="1"/>
    <col min="5382" max="5382" width="2.109375" style="338" customWidth="1"/>
    <col min="5383" max="5424" width="2.88671875" style="338" customWidth="1"/>
    <col min="5425" max="5636" width="3.33203125" style="338"/>
    <col min="5637" max="5637" width="4.6640625" style="338" customWidth="1"/>
    <col min="5638" max="5638" width="2.109375" style="338" customWidth="1"/>
    <col min="5639" max="5680" width="2.88671875" style="338" customWidth="1"/>
    <col min="5681" max="5892" width="3.33203125" style="338"/>
    <col min="5893" max="5893" width="4.6640625" style="338" customWidth="1"/>
    <col min="5894" max="5894" width="2.109375" style="338" customWidth="1"/>
    <col min="5895" max="5936" width="2.88671875" style="338" customWidth="1"/>
    <col min="5937" max="6148" width="3.33203125" style="338"/>
    <col min="6149" max="6149" width="4.6640625" style="338" customWidth="1"/>
    <col min="6150" max="6150" width="2.109375" style="338" customWidth="1"/>
    <col min="6151" max="6192" width="2.88671875" style="338" customWidth="1"/>
    <col min="6193" max="6404" width="3.33203125" style="338"/>
    <col min="6405" max="6405" width="4.6640625" style="338" customWidth="1"/>
    <col min="6406" max="6406" width="2.109375" style="338" customWidth="1"/>
    <col min="6407" max="6448" width="2.88671875" style="338" customWidth="1"/>
    <col min="6449" max="6660" width="3.33203125" style="338"/>
    <col min="6661" max="6661" width="4.6640625" style="338" customWidth="1"/>
    <col min="6662" max="6662" width="2.109375" style="338" customWidth="1"/>
    <col min="6663" max="6704" width="2.88671875" style="338" customWidth="1"/>
    <col min="6705" max="6916" width="3.33203125" style="338"/>
    <col min="6917" max="6917" width="4.6640625" style="338" customWidth="1"/>
    <col min="6918" max="6918" width="2.109375" style="338" customWidth="1"/>
    <col min="6919" max="6960" width="2.88671875" style="338" customWidth="1"/>
    <col min="6961" max="7172" width="3.33203125" style="338"/>
    <col min="7173" max="7173" width="4.6640625" style="338" customWidth="1"/>
    <col min="7174" max="7174" width="2.109375" style="338" customWidth="1"/>
    <col min="7175" max="7216" width="2.88671875" style="338" customWidth="1"/>
    <col min="7217" max="7428" width="3.33203125" style="338"/>
    <col min="7429" max="7429" width="4.6640625" style="338" customWidth="1"/>
    <col min="7430" max="7430" width="2.109375" style="338" customWidth="1"/>
    <col min="7431" max="7472" width="2.88671875" style="338" customWidth="1"/>
    <col min="7473" max="7684" width="3.33203125" style="338"/>
    <col min="7685" max="7685" width="4.6640625" style="338" customWidth="1"/>
    <col min="7686" max="7686" width="2.109375" style="338" customWidth="1"/>
    <col min="7687" max="7728" width="2.88671875" style="338" customWidth="1"/>
    <col min="7729" max="7940" width="3.33203125" style="338"/>
    <col min="7941" max="7941" width="4.6640625" style="338" customWidth="1"/>
    <col min="7942" max="7942" width="2.109375" style="338" customWidth="1"/>
    <col min="7943" max="7984" width="2.88671875" style="338" customWidth="1"/>
    <col min="7985" max="8196" width="3.33203125" style="338"/>
    <col min="8197" max="8197" width="4.6640625" style="338" customWidth="1"/>
    <col min="8198" max="8198" width="2.109375" style="338" customWidth="1"/>
    <col min="8199" max="8240" width="2.88671875" style="338" customWidth="1"/>
    <col min="8241" max="8452" width="3.33203125" style="338"/>
    <col min="8453" max="8453" width="4.6640625" style="338" customWidth="1"/>
    <col min="8454" max="8454" width="2.109375" style="338" customWidth="1"/>
    <col min="8455" max="8496" width="2.88671875" style="338" customWidth="1"/>
    <col min="8497" max="8708" width="3.33203125" style="338"/>
    <col min="8709" max="8709" width="4.6640625" style="338" customWidth="1"/>
    <col min="8710" max="8710" width="2.109375" style="338" customWidth="1"/>
    <col min="8711" max="8752" width="2.88671875" style="338" customWidth="1"/>
    <col min="8753" max="8964" width="3.33203125" style="338"/>
    <col min="8965" max="8965" width="4.6640625" style="338" customWidth="1"/>
    <col min="8966" max="8966" width="2.109375" style="338" customWidth="1"/>
    <col min="8967" max="9008" width="2.88671875" style="338" customWidth="1"/>
    <col min="9009" max="9220" width="3.33203125" style="338"/>
    <col min="9221" max="9221" width="4.6640625" style="338" customWidth="1"/>
    <col min="9222" max="9222" width="2.109375" style="338" customWidth="1"/>
    <col min="9223" max="9264" width="2.88671875" style="338" customWidth="1"/>
    <col min="9265" max="9476" width="3.33203125" style="338"/>
    <col min="9477" max="9477" width="4.6640625" style="338" customWidth="1"/>
    <col min="9478" max="9478" width="2.109375" style="338" customWidth="1"/>
    <col min="9479" max="9520" width="2.88671875" style="338" customWidth="1"/>
    <col min="9521" max="9732" width="3.33203125" style="338"/>
    <col min="9733" max="9733" width="4.6640625" style="338" customWidth="1"/>
    <col min="9734" max="9734" width="2.109375" style="338" customWidth="1"/>
    <col min="9735" max="9776" width="2.88671875" style="338" customWidth="1"/>
    <col min="9777" max="9988" width="3.33203125" style="338"/>
    <col min="9989" max="9989" width="4.6640625" style="338" customWidth="1"/>
    <col min="9990" max="9990" width="2.109375" style="338" customWidth="1"/>
    <col min="9991" max="10032" width="2.88671875" style="338" customWidth="1"/>
    <col min="10033" max="10244" width="3.33203125" style="338"/>
    <col min="10245" max="10245" width="4.6640625" style="338" customWidth="1"/>
    <col min="10246" max="10246" width="2.109375" style="338" customWidth="1"/>
    <col min="10247" max="10288" width="2.88671875" style="338" customWidth="1"/>
    <col min="10289" max="10500" width="3.33203125" style="338"/>
    <col min="10501" max="10501" width="4.6640625" style="338" customWidth="1"/>
    <col min="10502" max="10502" width="2.109375" style="338" customWidth="1"/>
    <col min="10503" max="10544" width="2.88671875" style="338" customWidth="1"/>
    <col min="10545" max="10756" width="3.33203125" style="338"/>
    <col min="10757" max="10757" width="4.6640625" style="338" customWidth="1"/>
    <col min="10758" max="10758" width="2.109375" style="338" customWidth="1"/>
    <col min="10759" max="10800" width="2.88671875" style="338" customWidth="1"/>
    <col min="10801" max="11012" width="3.33203125" style="338"/>
    <col min="11013" max="11013" width="4.6640625" style="338" customWidth="1"/>
    <col min="11014" max="11014" width="2.109375" style="338" customWidth="1"/>
    <col min="11015" max="11056" width="2.88671875" style="338" customWidth="1"/>
    <col min="11057" max="11268" width="3.33203125" style="338"/>
    <col min="11269" max="11269" width="4.6640625" style="338" customWidth="1"/>
    <col min="11270" max="11270" width="2.109375" style="338" customWidth="1"/>
    <col min="11271" max="11312" width="2.88671875" style="338" customWidth="1"/>
    <col min="11313" max="11524" width="3.33203125" style="338"/>
    <col min="11525" max="11525" width="4.6640625" style="338" customWidth="1"/>
    <col min="11526" max="11526" width="2.109375" style="338" customWidth="1"/>
    <col min="11527" max="11568" width="2.88671875" style="338" customWidth="1"/>
    <col min="11569" max="11780" width="3.33203125" style="338"/>
    <col min="11781" max="11781" width="4.6640625" style="338" customWidth="1"/>
    <col min="11782" max="11782" width="2.109375" style="338" customWidth="1"/>
    <col min="11783" max="11824" width="2.88671875" style="338" customWidth="1"/>
    <col min="11825" max="12036" width="3.33203125" style="338"/>
    <col min="12037" max="12037" width="4.6640625" style="338" customWidth="1"/>
    <col min="12038" max="12038" width="2.109375" style="338" customWidth="1"/>
    <col min="12039" max="12080" width="2.88671875" style="338" customWidth="1"/>
    <col min="12081" max="12292" width="3.33203125" style="338"/>
    <col min="12293" max="12293" width="4.6640625" style="338" customWidth="1"/>
    <col min="12294" max="12294" width="2.109375" style="338" customWidth="1"/>
    <col min="12295" max="12336" width="2.88671875" style="338" customWidth="1"/>
    <col min="12337" max="12548" width="3.33203125" style="338"/>
    <col min="12549" max="12549" width="4.6640625" style="338" customWidth="1"/>
    <col min="12550" max="12550" width="2.109375" style="338" customWidth="1"/>
    <col min="12551" max="12592" width="2.88671875" style="338" customWidth="1"/>
    <col min="12593" max="12804" width="3.33203125" style="338"/>
    <col min="12805" max="12805" width="4.6640625" style="338" customWidth="1"/>
    <col min="12806" max="12806" width="2.109375" style="338" customWidth="1"/>
    <col min="12807" max="12848" width="2.88671875" style="338" customWidth="1"/>
    <col min="12849" max="13060" width="3.33203125" style="338"/>
    <col min="13061" max="13061" width="4.6640625" style="338" customWidth="1"/>
    <col min="13062" max="13062" width="2.109375" style="338" customWidth="1"/>
    <col min="13063" max="13104" width="2.88671875" style="338" customWidth="1"/>
    <col min="13105" max="13316" width="3.33203125" style="338"/>
    <col min="13317" max="13317" width="4.6640625" style="338" customWidth="1"/>
    <col min="13318" max="13318" width="2.109375" style="338" customWidth="1"/>
    <col min="13319" max="13360" width="2.88671875" style="338" customWidth="1"/>
    <col min="13361" max="13572" width="3.33203125" style="338"/>
    <col min="13573" max="13573" width="4.6640625" style="338" customWidth="1"/>
    <col min="13574" max="13574" width="2.109375" style="338" customWidth="1"/>
    <col min="13575" max="13616" width="2.88671875" style="338" customWidth="1"/>
    <col min="13617" max="13828" width="3.33203125" style="338"/>
    <col min="13829" max="13829" width="4.6640625" style="338" customWidth="1"/>
    <col min="13830" max="13830" width="2.109375" style="338" customWidth="1"/>
    <col min="13831" max="13872" width="2.88671875" style="338" customWidth="1"/>
    <col min="13873" max="14084" width="3.33203125" style="338"/>
    <col min="14085" max="14085" width="4.6640625" style="338" customWidth="1"/>
    <col min="14086" max="14086" width="2.109375" style="338" customWidth="1"/>
    <col min="14087" max="14128" width="2.88671875" style="338" customWidth="1"/>
    <col min="14129" max="14340" width="3.33203125" style="338"/>
    <col min="14341" max="14341" width="4.6640625" style="338" customWidth="1"/>
    <col min="14342" max="14342" width="2.109375" style="338" customWidth="1"/>
    <col min="14343" max="14384" width="2.88671875" style="338" customWidth="1"/>
    <col min="14385" max="14596" width="3.33203125" style="338"/>
    <col min="14597" max="14597" width="4.6640625" style="338" customWidth="1"/>
    <col min="14598" max="14598" width="2.109375" style="338" customWidth="1"/>
    <col min="14599" max="14640" width="2.88671875" style="338" customWidth="1"/>
    <col min="14641" max="14852" width="3.33203125" style="338"/>
    <col min="14853" max="14853" width="4.6640625" style="338" customWidth="1"/>
    <col min="14854" max="14854" width="2.109375" style="338" customWidth="1"/>
    <col min="14855" max="14896" width="2.88671875" style="338" customWidth="1"/>
    <col min="14897" max="15108" width="3.33203125" style="338"/>
    <col min="15109" max="15109" width="4.6640625" style="338" customWidth="1"/>
    <col min="15110" max="15110" width="2.109375" style="338" customWidth="1"/>
    <col min="15111" max="15152" width="2.88671875" style="338" customWidth="1"/>
    <col min="15153" max="15364" width="3.33203125" style="338"/>
    <col min="15365" max="15365" width="4.6640625" style="338" customWidth="1"/>
    <col min="15366" max="15366" width="2.109375" style="338" customWidth="1"/>
    <col min="15367" max="15408" width="2.88671875" style="338" customWidth="1"/>
    <col min="15409" max="15620" width="3.33203125" style="338"/>
    <col min="15621" max="15621" width="4.6640625" style="338" customWidth="1"/>
    <col min="15622" max="15622" width="2.109375" style="338" customWidth="1"/>
    <col min="15623" max="15664" width="2.88671875" style="338" customWidth="1"/>
    <col min="15665" max="15876" width="3.33203125" style="338"/>
    <col min="15877" max="15877" width="4.6640625" style="338" customWidth="1"/>
    <col min="15878" max="15878" width="2.109375" style="338" customWidth="1"/>
    <col min="15879" max="15920" width="2.88671875" style="338" customWidth="1"/>
    <col min="15921" max="16132" width="3.33203125" style="338"/>
    <col min="16133" max="16133" width="4.6640625" style="338" customWidth="1"/>
    <col min="16134" max="16134" width="2.109375" style="338" customWidth="1"/>
    <col min="16135" max="16176" width="2.88671875" style="338" customWidth="1"/>
    <col min="16177" max="16384" width="3.33203125" style="338"/>
  </cols>
  <sheetData>
    <row r="1" spans="1:58" ht="20.100000000000001" customHeight="1">
      <c r="A1" s="1100"/>
      <c r="B1" s="1100"/>
      <c r="C1" s="1100"/>
      <c r="D1" s="1100"/>
      <c r="E1" s="1100"/>
      <c r="F1" s="1100"/>
      <c r="G1" s="1100"/>
      <c r="H1" s="1100"/>
      <c r="I1" s="1100"/>
      <c r="J1" s="1100"/>
      <c r="K1" s="1100"/>
      <c r="L1" s="1100"/>
      <c r="M1" s="1100"/>
      <c r="N1" s="1100"/>
      <c r="O1" s="1100"/>
      <c r="P1" s="1100"/>
      <c r="Q1" s="1100"/>
      <c r="R1" s="1100"/>
      <c r="S1" s="1100"/>
      <c r="T1" s="1100"/>
      <c r="U1" s="1100"/>
      <c r="V1" s="1100"/>
      <c r="W1" s="1100"/>
      <c r="X1" s="1100"/>
      <c r="Y1" s="1100"/>
      <c r="Z1" s="1100"/>
      <c r="AA1" s="1100"/>
      <c r="AB1" s="1100"/>
      <c r="AC1" s="1100"/>
      <c r="AD1" s="1100"/>
      <c r="AE1" s="1100"/>
      <c r="AF1" s="1100"/>
      <c r="AG1" s="1100"/>
      <c r="AH1" s="1100"/>
      <c r="AI1" s="404"/>
    </row>
    <row r="2" spans="1:58" ht="24.9" customHeight="1">
      <c r="A2" s="1101" t="s">
        <v>578</v>
      </c>
      <c r="B2" s="1101"/>
      <c r="C2" s="1101"/>
      <c r="D2" s="1101"/>
      <c r="E2" s="1101"/>
      <c r="F2" s="1101"/>
      <c r="G2" s="1101"/>
      <c r="H2" s="1101"/>
      <c r="I2" s="1101"/>
      <c r="J2" s="1101"/>
      <c r="K2" s="1101"/>
      <c r="L2" s="1101"/>
      <c r="M2" s="1101"/>
      <c r="N2" s="1101"/>
      <c r="O2" s="1101"/>
      <c r="P2" s="1101"/>
      <c r="Q2" s="1101"/>
      <c r="R2" s="1101"/>
      <c r="S2" s="1101"/>
      <c r="T2" s="1101"/>
      <c r="U2" s="1101"/>
      <c r="V2" s="1101"/>
      <c r="W2" s="1101"/>
      <c r="X2" s="1101"/>
      <c r="Y2" s="1101"/>
      <c r="Z2" s="1101"/>
      <c r="AA2" s="1101"/>
      <c r="AB2" s="1101"/>
      <c r="AC2" s="1101"/>
      <c r="AD2" s="1101"/>
      <c r="AE2" s="1101"/>
      <c r="AF2" s="1101"/>
      <c r="AG2" s="1101"/>
      <c r="AH2" s="1101"/>
      <c r="AI2" s="406"/>
    </row>
    <row r="3" spans="1:58" ht="15.9" customHeight="1">
      <c r="AD3" s="706" t="s">
        <v>131</v>
      </c>
      <c r="AE3" s="706"/>
      <c r="AF3" s="706"/>
    </row>
    <row r="4" spans="1:58" ht="15.9" customHeight="1">
      <c r="AD4" s="408" t="s">
        <v>132</v>
      </c>
      <c r="AE4" s="409" t="s">
        <v>441</v>
      </c>
      <c r="AF4" s="410" t="s">
        <v>134</v>
      </c>
      <c r="AG4" s="346"/>
      <c r="AI4" s="262"/>
    </row>
    <row r="5" spans="1:58" ht="24.9" customHeight="1">
      <c r="A5" s="1101" t="s">
        <v>442</v>
      </c>
      <c r="B5" s="1101"/>
      <c r="C5" s="1101"/>
      <c r="D5" s="1101"/>
      <c r="E5" s="1101"/>
      <c r="F5" s="1101"/>
      <c r="G5" s="1101"/>
      <c r="H5" s="1101"/>
      <c r="I5" s="1101"/>
      <c r="J5" s="1101"/>
      <c r="K5" s="1101"/>
      <c r="L5" s="1101"/>
      <c r="M5" s="1101"/>
      <c r="N5" s="1101"/>
      <c r="O5" s="1101"/>
      <c r="P5" s="1101"/>
      <c r="Q5" s="1101"/>
      <c r="R5" s="1101"/>
      <c r="S5" s="1101"/>
      <c r="T5" s="1101"/>
      <c r="U5" s="1101"/>
      <c r="V5" s="1101"/>
      <c r="W5" s="1101"/>
      <c r="X5" s="1101"/>
      <c r="Y5" s="1101"/>
      <c r="Z5" s="1101"/>
      <c r="AA5" s="1101"/>
      <c r="AB5" s="1101"/>
      <c r="AC5" s="1101"/>
      <c r="AD5" s="1101"/>
      <c r="AE5" s="1101"/>
      <c r="AF5" s="1101"/>
      <c r="AG5" s="1101"/>
      <c r="AH5" s="1101"/>
      <c r="AI5" s="262"/>
    </row>
    <row r="6" spans="1:58" ht="15.9" customHeight="1">
      <c r="AC6" s="346"/>
      <c r="AD6" s="346"/>
      <c r="AE6" s="346"/>
      <c r="AF6" s="346"/>
      <c r="AG6" s="346"/>
    </row>
    <row r="7" spans="1:58" ht="15.9" customHeight="1" thickBot="1">
      <c r="D7" s="1102" t="s">
        <v>158</v>
      </c>
      <c r="E7" s="1102"/>
      <c r="F7" s="1102"/>
      <c r="G7" s="1102"/>
      <c r="K7" s="1103" t="s">
        <v>160</v>
      </c>
      <c r="L7" s="1103"/>
      <c r="M7" s="1103"/>
      <c r="N7" s="1103"/>
      <c r="O7" s="1103"/>
      <c r="P7" s="1103"/>
      <c r="Q7" s="1103"/>
      <c r="R7" s="1103"/>
    </row>
    <row r="8" spans="1:58" ht="15.9" customHeight="1" thickBot="1">
      <c r="C8" s="397" t="s">
        <v>161</v>
      </c>
      <c r="D8" s="411"/>
      <c r="E8" s="411"/>
      <c r="F8" s="411"/>
      <c r="G8" s="411"/>
      <c r="H8" s="412"/>
      <c r="J8" s="259" t="str">
        <f>IF(第一面!$R$28="","",第一面!$R$28)</f>
        <v/>
      </c>
      <c r="K8" s="260" t="str">
        <f>IF(第一面!$S$28="","",第一面!$S$28)</f>
        <v/>
      </c>
      <c r="L8" s="261" t="s">
        <v>277</v>
      </c>
      <c r="M8" s="262" t="str">
        <f>IF(第一面!$U$28="","",第一面!$U$28)</f>
        <v/>
      </c>
      <c r="N8" s="263" t="s">
        <v>150</v>
      </c>
      <c r="O8" s="259" t="str">
        <f>IF(第一面!$W$28="","",第一面!$W$28)</f>
        <v/>
      </c>
      <c r="P8" s="264" t="str">
        <f>IF(第一面!$X$28="","",第一面!$X$28)</f>
        <v/>
      </c>
      <c r="Q8" s="265" t="str">
        <f>IF(第一面!$Y$28="","",第一面!$Y$28)</f>
        <v/>
      </c>
      <c r="R8" s="264" t="str">
        <f>IF(第一面!$Z$28="","",第一面!$Z$28)</f>
        <v/>
      </c>
      <c r="S8" s="265" t="str">
        <f>IF(第一面!$AA$28="","",第一面!$AA$28)</f>
        <v/>
      </c>
      <c r="T8" s="260" t="str">
        <f>IF(第一面!$AB$28="","",第一面!$AB$28)</f>
        <v/>
      </c>
      <c r="AJ8" s="339"/>
    </row>
    <row r="9" spans="1:58" ht="15.9" customHeight="1">
      <c r="L9" s="405"/>
      <c r="M9" s="405"/>
      <c r="AC9" s="413"/>
      <c r="AD9" s="1104" t="s">
        <v>259</v>
      </c>
      <c r="AE9" s="1104"/>
      <c r="AF9" s="1104"/>
      <c r="AG9" s="414"/>
      <c r="AI9" s="351"/>
      <c r="AJ9" s="351"/>
    </row>
    <row r="10" spans="1:58" ht="15.9" customHeight="1" thickBot="1">
      <c r="L10" s="405"/>
      <c r="M10" s="405"/>
      <c r="AD10" s="415" t="s">
        <v>443</v>
      </c>
      <c r="AE10" s="396"/>
      <c r="AF10" s="395"/>
      <c r="AG10" s="340"/>
    </row>
    <row r="11" spans="1:58" ht="15.9" customHeight="1" thickBot="1">
      <c r="E11" s="1105" t="s">
        <v>260</v>
      </c>
      <c r="F11" s="1105"/>
      <c r="G11" s="1105"/>
      <c r="H11" s="1105"/>
      <c r="I11" s="1106">
        <f>IF(AJ12="","",AJ12)</f>
        <v>0</v>
      </c>
      <c r="J11" s="1106"/>
      <c r="K11" s="1106"/>
      <c r="L11" s="1106"/>
      <c r="M11" s="1106"/>
      <c r="N11" s="1106"/>
      <c r="O11" s="1106"/>
      <c r="P11" s="1106"/>
      <c r="Q11" s="1106"/>
      <c r="R11" s="1106"/>
      <c r="S11" s="1106"/>
      <c r="T11" s="1106"/>
      <c r="U11" s="1106"/>
      <c r="V11" s="1106"/>
      <c r="W11" s="1106"/>
      <c r="X11" s="1106"/>
      <c r="Y11" s="1106"/>
      <c r="Z11" s="1106"/>
      <c r="AA11" s="1106"/>
      <c r="AI11" s="351" t="s">
        <v>260</v>
      </c>
      <c r="AY11" s="351" t="s">
        <v>444</v>
      </c>
      <c r="BB11" s="662"/>
      <c r="BC11" s="663"/>
      <c r="BD11" s="339" t="s">
        <v>346</v>
      </c>
    </row>
    <row r="12" spans="1:58" ht="15.9" customHeight="1" thickBot="1">
      <c r="E12" s="1105" t="s">
        <v>444</v>
      </c>
      <c r="F12" s="1105"/>
      <c r="G12" s="1105"/>
      <c r="H12" s="1105"/>
      <c r="I12" s="1107" t="str">
        <f>IF(BB11&lt;&gt;"",BB11,IF(COUNTA(AJ17:AJ41)=0,"",COUNTA(AJ17:AJ41)))</f>
        <v/>
      </c>
      <c r="J12" s="1107"/>
      <c r="K12" s="1107"/>
      <c r="L12" s="1107"/>
      <c r="M12" s="405" t="s">
        <v>346</v>
      </c>
      <c r="O12" s="1108" t="s">
        <v>445</v>
      </c>
      <c r="P12" s="1108"/>
      <c r="Q12" s="1108"/>
      <c r="R12" s="1108"/>
      <c r="S12" s="1108"/>
      <c r="T12" s="1108"/>
      <c r="U12" s="1108"/>
      <c r="V12" s="1108"/>
      <c r="W12" s="1109" t="str">
        <f>IF(BB13&lt;&gt;"",BB13,IF(COUNTIF(AB17:AB41,"○")=0,"",COUNTIF(AB17:AB41,"○")))</f>
        <v/>
      </c>
      <c r="X12" s="1109"/>
      <c r="Y12" s="1109"/>
      <c r="Z12" s="1109"/>
      <c r="AA12" s="405" t="s">
        <v>346</v>
      </c>
      <c r="AI12" s="351"/>
      <c r="AJ12" s="1110">
        <f>'第四面（従たる事務所用）'!AH9</f>
        <v>0</v>
      </c>
      <c r="AK12" s="1111"/>
      <c r="AL12" s="1111"/>
      <c r="AM12" s="1111"/>
      <c r="AN12" s="1111"/>
      <c r="AO12" s="1111"/>
      <c r="AP12" s="1111"/>
      <c r="AQ12" s="1111"/>
      <c r="AR12" s="1111"/>
      <c r="AS12" s="1111"/>
      <c r="AT12" s="1112"/>
      <c r="AU12" s="416" t="s">
        <v>511</v>
      </c>
      <c r="AY12" s="1127" t="s">
        <v>521</v>
      </c>
      <c r="AZ12" s="1127"/>
      <c r="BA12" s="1127"/>
    </row>
    <row r="13" spans="1:58" ht="15.9" customHeight="1" thickBot="1">
      <c r="AI13" s="1128"/>
      <c r="AJ13" s="1129"/>
      <c r="AK13" s="1129"/>
      <c r="AL13" s="1129"/>
      <c r="AM13" s="1129"/>
      <c r="AN13" s="1129"/>
      <c r="AO13" s="1129"/>
      <c r="AP13" s="1129"/>
      <c r="AQ13" s="1129"/>
      <c r="AR13" s="1129"/>
      <c r="AS13" s="1129"/>
      <c r="AT13" s="1129"/>
      <c r="AU13" s="1129"/>
      <c r="AV13" s="1129"/>
      <c r="AW13" s="417"/>
      <c r="AX13" s="417"/>
      <c r="AY13" s="1127"/>
      <c r="AZ13" s="1127"/>
      <c r="BA13" s="1127"/>
      <c r="BB13" s="662"/>
      <c r="BC13" s="663"/>
      <c r="BD13" s="339" t="s">
        <v>346</v>
      </c>
    </row>
    <row r="14" spans="1:58" ht="15.9" customHeight="1" thickBot="1">
      <c r="A14" s="405" t="s">
        <v>185</v>
      </c>
      <c r="AI14" s="1128"/>
      <c r="AJ14" s="1129"/>
      <c r="AK14" s="1129"/>
      <c r="AL14" s="1129"/>
      <c r="AM14" s="1129"/>
      <c r="AN14" s="1129"/>
      <c r="AO14" s="1129"/>
      <c r="AP14" s="1129"/>
      <c r="AQ14" s="1129"/>
      <c r="AR14" s="1129"/>
      <c r="AS14" s="1129"/>
      <c r="AT14" s="1129"/>
      <c r="AU14" s="1129"/>
      <c r="AV14" s="1129"/>
      <c r="AW14" s="417"/>
      <c r="AX14" s="417"/>
      <c r="AY14" s="1127"/>
      <c r="AZ14" s="1127"/>
      <c r="BA14" s="1127"/>
    </row>
    <row r="15" spans="1:58" ht="15.9" customHeight="1" thickBot="1">
      <c r="A15" s="367" t="s">
        <v>446</v>
      </c>
      <c r="C15" s="1130" t="s">
        <v>447</v>
      </c>
      <c r="D15" s="1131"/>
      <c r="E15" s="1131"/>
      <c r="F15" s="1131"/>
      <c r="G15" s="1131"/>
      <c r="H15" s="1131"/>
      <c r="I15" s="1131"/>
      <c r="J15" s="1131"/>
      <c r="K15" s="1131"/>
      <c r="L15" s="1131"/>
      <c r="M15" s="1131"/>
      <c r="N15" s="1131"/>
      <c r="O15" s="1131"/>
      <c r="P15" s="1131"/>
      <c r="Q15" s="1131"/>
      <c r="R15" s="1131"/>
      <c r="S15" s="1131"/>
      <c r="T15" s="1131"/>
      <c r="U15" s="1131"/>
      <c r="V15" s="1131"/>
      <c r="W15" s="1131"/>
      <c r="X15" s="1131"/>
      <c r="Y15" s="1131"/>
      <c r="Z15" s="1131"/>
      <c r="AA15" s="1131"/>
      <c r="AB15" s="1131"/>
      <c r="AC15" s="1131"/>
      <c r="AD15" s="1131"/>
      <c r="AE15" s="1131"/>
      <c r="AF15" s="1132"/>
      <c r="AG15" s="405"/>
      <c r="AI15" s="351"/>
      <c r="AJ15" s="1129"/>
      <c r="AK15" s="1129"/>
      <c r="AL15" s="1129"/>
      <c r="AM15" s="1129"/>
      <c r="AN15" s="1129"/>
      <c r="AO15" s="1129"/>
      <c r="AP15" s="1129"/>
      <c r="AQ15" s="1129"/>
      <c r="AR15" s="1129"/>
      <c r="AS15" s="1129"/>
      <c r="AT15" s="1129"/>
      <c r="AU15" s="1129"/>
      <c r="AV15" s="1129"/>
      <c r="AW15" s="417"/>
    </row>
    <row r="16" spans="1:58" ht="32.1" customHeight="1" thickBot="1">
      <c r="C16" s="1130" t="s">
        <v>448</v>
      </c>
      <c r="D16" s="1131"/>
      <c r="E16" s="1131"/>
      <c r="F16" s="1131"/>
      <c r="G16" s="1131"/>
      <c r="H16" s="1131"/>
      <c r="I16" s="1131"/>
      <c r="J16" s="1131"/>
      <c r="K16" s="1131"/>
      <c r="L16" s="1132"/>
      <c r="M16" s="708" t="s">
        <v>449</v>
      </c>
      <c r="N16" s="709"/>
      <c r="O16" s="709"/>
      <c r="P16" s="709"/>
      <c r="Q16" s="709"/>
      <c r="R16" s="709"/>
      <c r="S16" s="710"/>
      <c r="T16" s="1133" t="s">
        <v>450</v>
      </c>
      <c r="U16" s="1114"/>
      <c r="V16" s="1115"/>
      <c r="W16" s="1113" t="s">
        <v>451</v>
      </c>
      <c r="X16" s="1114"/>
      <c r="Y16" s="1115"/>
      <c r="Z16" s="1113" t="s">
        <v>452</v>
      </c>
      <c r="AA16" s="1115"/>
      <c r="AB16" s="1113" t="s">
        <v>453</v>
      </c>
      <c r="AC16" s="1114"/>
      <c r="AD16" s="1114"/>
      <c r="AE16" s="1114"/>
      <c r="AF16" s="1115"/>
      <c r="AG16" s="418"/>
      <c r="AI16" s="351"/>
      <c r="AJ16" s="419" t="s">
        <v>522</v>
      </c>
      <c r="AK16" s="420"/>
      <c r="AL16" s="1116" t="s">
        <v>523</v>
      </c>
      <c r="AM16" s="1116"/>
      <c r="AN16" s="1116"/>
      <c r="AO16" s="1116"/>
      <c r="AP16" s="1116"/>
      <c r="AQ16" s="1116"/>
      <c r="AR16" s="1116"/>
      <c r="AS16" s="420"/>
      <c r="AT16" s="420"/>
      <c r="AU16" s="419" t="s">
        <v>450</v>
      </c>
      <c r="AV16" s="420"/>
      <c r="AW16" s="421" t="s">
        <v>524</v>
      </c>
      <c r="AX16" s="420"/>
      <c r="AY16" s="422" t="s">
        <v>525</v>
      </c>
      <c r="AZ16" s="1117" t="s">
        <v>526</v>
      </c>
      <c r="BA16" s="1117"/>
      <c r="BB16" s="1117"/>
      <c r="BC16" s="423"/>
      <c r="BD16" s="424" t="s">
        <v>527</v>
      </c>
      <c r="BE16" s="425"/>
      <c r="BF16" s="425"/>
    </row>
    <row r="17" spans="1:56" ht="23.1" customHeight="1" thickBot="1">
      <c r="A17" s="346" t="s">
        <v>133</v>
      </c>
      <c r="C17" s="366" t="str">
        <f t="shared" ref="C17:C41" si="0">LEFT(AJ17)</f>
        <v/>
      </c>
      <c r="D17" s="365" t="str">
        <f t="shared" ref="D17:D41" si="1">MID(AJ17,2,1)</f>
        <v/>
      </c>
      <c r="E17" s="365" t="str">
        <f t="shared" ref="E17:E41" si="2">MID(AJ17,3,1)</f>
        <v/>
      </c>
      <c r="F17" s="365" t="str">
        <f t="shared" ref="F17:F41" si="3">MID(AJ17,4,1)</f>
        <v/>
      </c>
      <c r="G17" s="365" t="str">
        <f t="shared" ref="G17:G41" si="4">MID(AJ17,5,1)</f>
        <v/>
      </c>
      <c r="H17" s="365" t="str">
        <f t="shared" ref="H17:H41" si="5">MID(AJ17,6,1)</f>
        <v/>
      </c>
      <c r="I17" s="365" t="str">
        <f t="shared" ref="I17:I41" si="6">MID(AJ17,7,1)</f>
        <v/>
      </c>
      <c r="J17" s="365" t="str">
        <f t="shared" ref="J17:J41" si="7">MID(AJ17,8,1)</f>
        <v/>
      </c>
      <c r="K17" s="365" t="str">
        <f t="shared" ref="K17:K41" si="8">MID(AJ17,9,1)</f>
        <v/>
      </c>
      <c r="L17" s="364" t="str">
        <f t="shared" ref="L17:L41" si="9">MID(AJ17,10,1)</f>
        <v/>
      </c>
      <c r="M17" s="426" t="str">
        <f>LEFT(AL17)</f>
        <v/>
      </c>
      <c r="N17" s="427" t="str">
        <f>LEFT(AN17)</f>
        <v/>
      </c>
      <c r="O17" s="428" t="str">
        <f>MID(AN17,2,1)</f>
        <v/>
      </c>
      <c r="P17" s="427" t="str">
        <f>LEFT(AP17)</f>
        <v/>
      </c>
      <c r="Q17" s="428" t="str">
        <f>MID(AP17,2,1)</f>
        <v/>
      </c>
      <c r="R17" s="427" t="str">
        <f>LEFT(AR17)</f>
        <v/>
      </c>
      <c r="S17" s="364" t="str">
        <f>MID(AR17,2,1)</f>
        <v/>
      </c>
      <c r="T17" s="1118" t="str">
        <f>IF(AU17="","1.男 2.女",LEFT(AU17,3))</f>
        <v>1.男 2.女</v>
      </c>
      <c r="U17" s="1119"/>
      <c r="V17" s="1120"/>
      <c r="W17" s="1121" t="str">
        <f>IF(AW17="","",AW17)</f>
        <v/>
      </c>
      <c r="X17" s="1122"/>
      <c r="Y17" s="1123"/>
      <c r="Z17" s="1121" t="str">
        <f>IF(AY17="","",AY17)</f>
        <v/>
      </c>
      <c r="AA17" s="1123"/>
      <c r="AB17" s="429" t="str">
        <f>IF(BA17="","",BA17)</f>
        <v/>
      </c>
      <c r="AC17" s="1124" t="str">
        <f>IF(BB17="","［","［"&amp;"（"&amp;BB17&amp;"）")</f>
        <v>［</v>
      </c>
      <c r="AD17" s="1124"/>
      <c r="AE17" s="1125" t="str">
        <f>IF(BD17="","］",BD17&amp;"］")</f>
        <v>］</v>
      </c>
      <c r="AF17" s="1126"/>
      <c r="AG17" s="430"/>
      <c r="AI17" s="351">
        <v>1</v>
      </c>
      <c r="AJ17" s="431"/>
      <c r="AK17" s="348"/>
      <c r="AL17" s="432"/>
      <c r="AM17" s="433" t="s">
        <v>199</v>
      </c>
      <c r="AN17" s="349"/>
      <c r="AO17" s="348" t="s">
        <v>306</v>
      </c>
      <c r="AP17" s="349"/>
      <c r="AQ17" s="348" t="s">
        <v>202</v>
      </c>
      <c r="AR17" s="349"/>
      <c r="AS17" s="348" t="s">
        <v>203</v>
      </c>
      <c r="AT17" s="348"/>
      <c r="AU17" s="361"/>
      <c r="AV17" s="348"/>
      <c r="AW17" s="434"/>
      <c r="AX17" s="350"/>
      <c r="AY17" s="435"/>
      <c r="AZ17" s="348"/>
      <c r="BA17" s="354"/>
      <c r="BB17" s="432"/>
      <c r="BC17" s="348"/>
      <c r="BD17" s="349"/>
    </row>
    <row r="18" spans="1:56" ht="23.1" customHeight="1" thickBot="1">
      <c r="A18" s="346" t="s">
        <v>457</v>
      </c>
      <c r="C18" s="366" t="str">
        <f t="shared" si="0"/>
        <v/>
      </c>
      <c r="D18" s="365" t="str">
        <f t="shared" si="1"/>
        <v/>
      </c>
      <c r="E18" s="365" t="str">
        <f t="shared" si="2"/>
        <v/>
      </c>
      <c r="F18" s="365" t="str">
        <f t="shared" si="3"/>
        <v/>
      </c>
      <c r="G18" s="365" t="str">
        <f t="shared" si="4"/>
        <v/>
      </c>
      <c r="H18" s="365" t="str">
        <f t="shared" si="5"/>
        <v/>
      </c>
      <c r="I18" s="365" t="str">
        <f t="shared" si="6"/>
        <v/>
      </c>
      <c r="J18" s="365" t="str">
        <f t="shared" si="7"/>
        <v/>
      </c>
      <c r="K18" s="365" t="str">
        <f t="shared" si="8"/>
        <v/>
      </c>
      <c r="L18" s="364" t="str">
        <f t="shared" si="9"/>
        <v/>
      </c>
      <c r="M18" s="426" t="str">
        <f t="shared" ref="M18:M41" si="10">LEFT(AL18)</f>
        <v/>
      </c>
      <c r="N18" s="427" t="str">
        <f t="shared" ref="N18:N41" si="11">LEFT(AN18)</f>
        <v/>
      </c>
      <c r="O18" s="428" t="str">
        <f t="shared" ref="O18:O41" si="12">MID(AN18,2,1)</f>
        <v/>
      </c>
      <c r="P18" s="427" t="str">
        <f t="shared" ref="P18:P41" si="13">LEFT(AP18)</f>
        <v/>
      </c>
      <c r="Q18" s="428" t="str">
        <f t="shared" ref="Q18:Q41" si="14">MID(AP18,2,1)</f>
        <v/>
      </c>
      <c r="R18" s="427" t="str">
        <f t="shared" ref="R18:R41" si="15">LEFT(AR18)</f>
        <v/>
      </c>
      <c r="S18" s="364" t="str">
        <f t="shared" ref="S18:S41" si="16">MID(AR18,2,1)</f>
        <v/>
      </c>
      <c r="T18" s="1118" t="str">
        <f t="shared" ref="T18:T41" si="17">IF(AU18="","1.男 2.女",LEFT(AU18,3))</f>
        <v>1.男 2.女</v>
      </c>
      <c r="U18" s="1119"/>
      <c r="V18" s="1120"/>
      <c r="W18" s="1121" t="str">
        <f t="shared" ref="W18:W41" si="18">IF(AW18="","",AW18)</f>
        <v/>
      </c>
      <c r="X18" s="1122"/>
      <c r="Y18" s="1123"/>
      <c r="Z18" s="1121" t="str">
        <f t="shared" ref="Z18:Z41" si="19">IF(AY18="","",AY18)</f>
        <v/>
      </c>
      <c r="AA18" s="1123"/>
      <c r="AB18" s="429" t="str">
        <f t="shared" ref="AB18:AB41" si="20">IF(BA18="","",BA18)</f>
        <v/>
      </c>
      <c r="AC18" s="1124" t="str">
        <f t="shared" ref="AC18:AC41" si="21">IF(BB18="","［","［"&amp;"（"&amp;BB18&amp;"）")</f>
        <v>［</v>
      </c>
      <c r="AD18" s="1124"/>
      <c r="AE18" s="1125" t="str">
        <f t="shared" ref="AE18:AE41" si="22">IF(BD18="","］",BD18&amp;"］")</f>
        <v>］</v>
      </c>
      <c r="AF18" s="1126"/>
      <c r="AG18" s="430"/>
      <c r="AI18" s="351">
        <v>2</v>
      </c>
      <c r="AJ18" s="431"/>
      <c r="AK18" s="348"/>
      <c r="AL18" s="432"/>
      <c r="AM18" s="433" t="s">
        <v>199</v>
      </c>
      <c r="AN18" s="349"/>
      <c r="AO18" s="348" t="s">
        <v>306</v>
      </c>
      <c r="AP18" s="349"/>
      <c r="AQ18" s="348" t="s">
        <v>202</v>
      </c>
      <c r="AR18" s="349"/>
      <c r="AS18" s="348" t="s">
        <v>203</v>
      </c>
      <c r="AT18" s="348"/>
      <c r="AU18" s="361"/>
      <c r="AV18" s="348"/>
      <c r="AW18" s="434"/>
      <c r="AX18" s="350"/>
      <c r="AY18" s="435"/>
      <c r="AZ18" s="348"/>
      <c r="BA18" s="354"/>
      <c r="BB18" s="432"/>
      <c r="BC18" s="348"/>
      <c r="BD18" s="349"/>
    </row>
    <row r="19" spans="1:56" ht="23.1" customHeight="1" thickBot="1">
      <c r="A19" s="346" t="s">
        <v>251</v>
      </c>
      <c r="C19" s="366" t="str">
        <f t="shared" si="0"/>
        <v/>
      </c>
      <c r="D19" s="365" t="str">
        <f t="shared" si="1"/>
        <v/>
      </c>
      <c r="E19" s="365" t="str">
        <f t="shared" si="2"/>
        <v/>
      </c>
      <c r="F19" s="365" t="str">
        <f t="shared" si="3"/>
        <v/>
      </c>
      <c r="G19" s="365" t="str">
        <f t="shared" si="4"/>
        <v/>
      </c>
      <c r="H19" s="365" t="str">
        <f t="shared" si="5"/>
        <v/>
      </c>
      <c r="I19" s="365" t="str">
        <f t="shared" si="6"/>
        <v/>
      </c>
      <c r="J19" s="365" t="str">
        <f t="shared" si="7"/>
        <v/>
      </c>
      <c r="K19" s="365" t="str">
        <f t="shared" si="8"/>
        <v/>
      </c>
      <c r="L19" s="364" t="str">
        <f t="shared" si="9"/>
        <v/>
      </c>
      <c r="M19" s="426" t="str">
        <f t="shared" si="10"/>
        <v/>
      </c>
      <c r="N19" s="427" t="str">
        <f t="shared" si="11"/>
        <v/>
      </c>
      <c r="O19" s="428" t="str">
        <f t="shared" si="12"/>
        <v/>
      </c>
      <c r="P19" s="427" t="str">
        <f t="shared" si="13"/>
        <v/>
      </c>
      <c r="Q19" s="428" t="str">
        <f t="shared" si="14"/>
        <v/>
      </c>
      <c r="R19" s="427" t="str">
        <f t="shared" si="15"/>
        <v/>
      </c>
      <c r="S19" s="364" t="str">
        <f t="shared" si="16"/>
        <v/>
      </c>
      <c r="T19" s="1118" t="str">
        <f t="shared" si="17"/>
        <v>1.男 2.女</v>
      </c>
      <c r="U19" s="1119"/>
      <c r="V19" s="1120"/>
      <c r="W19" s="1121" t="str">
        <f t="shared" si="18"/>
        <v/>
      </c>
      <c r="X19" s="1122"/>
      <c r="Y19" s="1123"/>
      <c r="Z19" s="1121" t="str">
        <f t="shared" si="19"/>
        <v/>
      </c>
      <c r="AA19" s="1123"/>
      <c r="AB19" s="429" t="str">
        <f t="shared" si="20"/>
        <v/>
      </c>
      <c r="AC19" s="1124" t="str">
        <f t="shared" si="21"/>
        <v>［</v>
      </c>
      <c r="AD19" s="1124"/>
      <c r="AE19" s="1125" t="str">
        <f t="shared" si="22"/>
        <v>］</v>
      </c>
      <c r="AF19" s="1126"/>
      <c r="AG19" s="430"/>
      <c r="AI19" s="351">
        <v>3</v>
      </c>
      <c r="AJ19" s="431"/>
      <c r="AK19" s="348"/>
      <c r="AL19" s="432"/>
      <c r="AM19" s="433" t="s">
        <v>199</v>
      </c>
      <c r="AN19" s="349"/>
      <c r="AO19" s="348" t="s">
        <v>306</v>
      </c>
      <c r="AP19" s="349"/>
      <c r="AQ19" s="348" t="s">
        <v>202</v>
      </c>
      <c r="AR19" s="349"/>
      <c r="AS19" s="348" t="s">
        <v>203</v>
      </c>
      <c r="AT19" s="348"/>
      <c r="AU19" s="361"/>
      <c r="AV19" s="348"/>
      <c r="AW19" s="434"/>
      <c r="AX19" s="350"/>
      <c r="AY19" s="435"/>
      <c r="AZ19" s="348"/>
      <c r="BA19" s="354"/>
      <c r="BB19" s="432"/>
      <c r="BC19" s="348"/>
      <c r="BD19" s="349"/>
    </row>
    <row r="20" spans="1:56" ht="23.1" customHeight="1" thickBot="1">
      <c r="A20" s="346" t="s">
        <v>459</v>
      </c>
      <c r="C20" s="366" t="str">
        <f t="shared" si="0"/>
        <v/>
      </c>
      <c r="D20" s="365" t="str">
        <f t="shared" si="1"/>
        <v/>
      </c>
      <c r="E20" s="365" t="str">
        <f t="shared" si="2"/>
        <v/>
      </c>
      <c r="F20" s="365" t="str">
        <f t="shared" si="3"/>
        <v/>
      </c>
      <c r="G20" s="365" t="str">
        <f t="shared" si="4"/>
        <v/>
      </c>
      <c r="H20" s="365" t="str">
        <f t="shared" si="5"/>
        <v/>
      </c>
      <c r="I20" s="365" t="str">
        <f t="shared" si="6"/>
        <v/>
      </c>
      <c r="J20" s="365" t="str">
        <f t="shared" si="7"/>
        <v/>
      </c>
      <c r="K20" s="365" t="str">
        <f t="shared" si="8"/>
        <v/>
      </c>
      <c r="L20" s="364" t="str">
        <f t="shared" si="9"/>
        <v/>
      </c>
      <c r="M20" s="426" t="str">
        <f t="shared" si="10"/>
        <v/>
      </c>
      <c r="N20" s="427" t="str">
        <f t="shared" si="11"/>
        <v/>
      </c>
      <c r="O20" s="428" t="str">
        <f t="shared" si="12"/>
        <v/>
      </c>
      <c r="P20" s="427" t="str">
        <f t="shared" si="13"/>
        <v/>
      </c>
      <c r="Q20" s="428" t="str">
        <f t="shared" si="14"/>
        <v/>
      </c>
      <c r="R20" s="427" t="str">
        <f t="shared" si="15"/>
        <v/>
      </c>
      <c r="S20" s="364" t="str">
        <f t="shared" si="16"/>
        <v/>
      </c>
      <c r="T20" s="1118" t="str">
        <f t="shared" si="17"/>
        <v>1.男 2.女</v>
      </c>
      <c r="U20" s="1119"/>
      <c r="V20" s="1120"/>
      <c r="W20" s="1121" t="str">
        <f t="shared" si="18"/>
        <v/>
      </c>
      <c r="X20" s="1122"/>
      <c r="Y20" s="1123"/>
      <c r="Z20" s="1121" t="str">
        <f t="shared" si="19"/>
        <v/>
      </c>
      <c r="AA20" s="1123"/>
      <c r="AB20" s="429" t="str">
        <f t="shared" si="20"/>
        <v/>
      </c>
      <c r="AC20" s="1124" t="str">
        <f t="shared" si="21"/>
        <v>［</v>
      </c>
      <c r="AD20" s="1124"/>
      <c r="AE20" s="1125" t="str">
        <f t="shared" si="22"/>
        <v>］</v>
      </c>
      <c r="AF20" s="1126"/>
      <c r="AG20" s="430"/>
      <c r="AI20" s="351">
        <v>4</v>
      </c>
      <c r="AJ20" s="431"/>
      <c r="AK20" s="348"/>
      <c r="AL20" s="432"/>
      <c r="AM20" s="433" t="s">
        <v>199</v>
      </c>
      <c r="AN20" s="349"/>
      <c r="AO20" s="348" t="s">
        <v>306</v>
      </c>
      <c r="AP20" s="349"/>
      <c r="AQ20" s="348" t="s">
        <v>202</v>
      </c>
      <c r="AR20" s="349"/>
      <c r="AS20" s="348" t="s">
        <v>203</v>
      </c>
      <c r="AT20" s="348"/>
      <c r="AU20" s="361"/>
      <c r="AV20" s="348"/>
      <c r="AW20" s="434"/>
      <c r="AX20" s="350"/>
      <c r="AY20" s="435"/>
      <c r="AZ20" s="348"/>
      <c r="BA20" s="354"/>
      <c r="BB20" s="432"/>
      <c r="BC20" s="348"/>
      <c r="BD20" s="349"/>
    </row>
    <row r="21" spans="1:56" ht="23.1" customHeight="1" thickBot="1">
      <c r="A21" s="346" t="s">
        <v>461</v>
      </c>
      <c r="C21" s="366" t="str">
        <f t="shared" si="0"/>
        <v/>
      </c>
      <c r="D21" s="365" t="str">
        <f t="shared" si="1"/>
        <v/>
      </c>
      <c r="E21" s="365" t="str">
        <f t="shared" si="2"/>
        <v/>
      </c>
      <c r="F21" s="365" t="str">
        <f t="shared" si="3"/>
        <v/>
      </c>
      <c r="G21" s="365" t="str">
        <f t="shared" si="4"/>
        <v/>
      </c>
      <c r="H21" s="365" t="str">
        <f t="shared" si="5"/>
        <v/>
      </c>
      <c r="I21" s="365" t="str">
        <f t="shared" si="6"/>
        <v/>
      </c>
      <c r="J21" s="365" t="str">
        <f t="shared" si="7"/>
        <v/>
      </c>
      <c r="K21" s="365" t="str">
        <f t="shared" si="8"/>
        <v/>
      </c>
      <c r="L21" s="364" t="str">
        <f t="shared" si="9"/>
        <v/>
      </c>
      <c r="M21" s="426" t="str">
        <f t="shared" si="10"/>
        <v/>
      </c>
      <c r="N21" s="427" t="str">
        <f t="shared" si="11"/>
        <v/>
      </c>
      <c r="O21" s="428" t="str">
        <f t="shared" si="12"/>
        <v/>
      </c>
      <c r="P21" s="427" t="str">
        <f t="shared" si="13"/>
        <v/>
      </c>
      <c r="Q21" s="428" t="str">
        <f t="shared" si="14"/>
        <v/>
      </c>
      <c r="R21" s="427" t="str">
        <f t="shared" si="15"/>
        <v/>
      </c>
      <c r="S21" s="364" t="str">
        <f t="shared" si="16"/>
        <v/>
      </c>
      <c r="T21" s="1118" t="str">
        <f t="shared" si="17"/>
        <v>1.男 2.女</v>
      </c>
      <c r="U21" s="1119"/>
      <c r="V21" s="1120"/>
      <c r="W21" s="1121" t="str">
        <f t="shared" si="18"/>
        <v/>
      </c>
      <c r="X21" s="1122"/>
      <c r="Y21" s="1123"/>
      <c r="Z21" s="1121" t="str">
        <f t="shared" si="19"/>
        <v/>
      </c>
      <c r="AA21" s="1123"/>
      <c r="AB21" s="429" t="str">
        <f t="shared" si="20"/>
        <v/>
      </c>
      <c r="AC21" s="1124" t="str">
        <f t="shared" si="21"/>
        <v>［</v>
      </c>
      <c r="AD21" s="1124"/>
      <c r="AE21" s="1125" t="str">
        <f t="shared" si="22"/>
        <v>］</v>
      </c>
      <c r="AF21" s="1126"/>
      <c r="AG21" s="430"/>
      <c r="AI21" s="351">
        <v>5</v>
      </c>
      <c r="AJ21" s="431"/>
      <c r="AK21" s="348"/>
      <c r="AL21" s="432"/>
      <c r="AM21" s="433" t="s">
        <v>199</v>
      </c>
      <c r="AN21" s="349"/>
      <c r="AO21" s="348" t="s">
        <v>306</v>
      </c>
      <c r="AP21" s="349"/>
      <c r="AQ21" s="348" t="s">
        <v>202</v>
      </c>
      <c r="AR21" s="349"/>
      <c r="AS21" s="348" t="s">
        <v>203</v>
      </c>
      <c r="AT21" s="348"/>
      <c r="AU21" s="361"/>
      <c r="AV21" s="348"/>
      <c r="AW21" s="434"/>
      <c r="AX21" s="350"/>
      <c r="AY21" s="435"/>
      <c r="AZ21" s="348"/>
      <c r="BA21" s="354"/>
      <c r="BB21" s="432"/>
      <c r="BC21" s="348"/>
      <c r="BD21" s="349"/>
    </row>
    <row r="22" spans="1:56" ht="23.1" customHeight="1" thickBot="1">
      <c r="A22" s="346" t="s">
        <v>462</v>
      </c>
      <c r="C22" s="366" t="str">
        <f t="shared" si="0"/>
        <v/>
      </c>
      <c r="D22" s="365" t="str">
        <f t="shared" si="1"/>
        <v/>
      </c>
      <c r="E22" s="365" t="str">
        <f t="shared" si="2"/>
        <v/>
      </c>
      <c r="F22" s="365" t="str">
        <f t="shared" si="3"/>
        <v/>
      </c>
      <c r="G22" s="365" t="str">
        <f t="shared" si="4"/>
        <v/>
      </c>
      <c r="H22" s="365" t="str">
        <f t="shared" si="5"/>
        <v/>
      </c>
      <c r="I22" s="365" t="str">
        <f t="shared" si="6"/>
        <v/>
      </c>
      <c r="J22" s="365" t="str">
        <f t="shared" si="7"/>
        <v/>
      </c>
      <c r="K22" s="365" t="str">
        <f t="shared" si="8"/>
        <v/>
      </c>
      <c r="L22" s="364" t="str">
        <f t="shared" si="9"/>
        <v/>
      </c>
      <c r="M22" s="426" t="str">
        <f t="shared" si="10"/>
        <v/>
      </c>
      <c r="N22" s="427" t="str">
        <f t="shared" si="11"/>
        <v/>
      </c>
      <c r="O22" s="428" t="str">
        <f t="shared" si="12"/>
        <v/>
      </c>
      <c r="P22" s="427" t="str">
        <f t="shared" si="13"/>
        <v/>
      </c>
      <c r="Q22" s="428" t="str">
        <f t="shared" si="14"/>
        <v/>
      </c>
      <c r="R22" s="427" t="str">
        <f t="shared" si="15"/>
        <v/>
      </c>
      <c r="S22" s="364" t="str">
        <f t="shared" si="16"/>
        <v/>
      </c>
      <c r="T22" s="1118" t="str">
        <f t="shared" si="17"/>
        <v>1.男 2.女</v>
      </c>
      <c r="U22" s="1119"/>
      <c r="V22" s="1120"/>
      <c r="W22" s="1121" t="str">
        <f t="shared" si="18"/>
        <v/>
      </c>
      <c r="X22" s="1122"/>
      <c r="Y22" s="1123"/>
      <c r="Z22" s="1121" t="str">
        <f t="shared" si="19"/>
        <v/>
      </c>
      <c r="AA22" s="1123"/>
      <c r="AB22" s="429" t="str">
        <f t="shared" si="20"/>
        <v/>
      </c>
      <c r="AC22" s="1124" t="str">
        <f t="shared" si="21"/>
        <v>［</v>
      </c>
      <c r="AD22" s="1124"/>
      <c r="AE22" s="1125" t="str">
        <f t="shared" si="22"/>
        <v>］</v>
      </c>
      <c r="AF22" s="1126"/>
      <c r="AG22" s="430"/>
      <c r="AI22" s="351">
        <v>6</v>
      </c>
      <c r="AJ22" s="431"/>
      <c r="AK22" s="348"/>
      <c r="AL22" s="432"/>
      <c r="AM22" s="433" t="s">
        <v>199</v>
      </c>
      <c r="AN22" s="349"/>
      <c r="AO22" s="348" t="s">
        <v>306</v>
      </c>
      <c r="AP22" s="349"/>
      <c r="AQ22" s="348" t="s">
        <v>202</v>
      </c>
      <c r="AR22" s="349"/>
      <c r="AS22" s="348" t="s">
        <v>203</v>
      </c>
      <c r="AT22" s="348"/>
      <c r="AU22" s="361"/>
      <c r="AV22" s="348"/>
      <c r="AW22" s="434"/>
      <c r="AX22" s="350"/>
      <c r="AY22" s="435"/>
      <c r="AZ22" s="348"/>
      <c r="BA22" s="354"/>
      <c r="BB22" s="432"/>
      <c r="BC22" s="348"/>
      <c r="BD22" s="349"/>
    </row>
    <row r="23" spans="1:56" ht="23.1" customHeight="1" thickBot="1">
      <c r="A23" s="346" t="s">
        <v>463</v>
      </c>
      <c r="C23" s="366" t="str">
        <f t="shared" si="0"/>
        <v/>
      </c>
      <c r="D23" s="365" t="str">
        <f t="shared" si="1"/>
        <v/>
      </c>
      <c r="E23" s="365" t="str">
        <f t="shared" si="2"/>
        <v/>
      </c>
      <c r="F23" s="365" t="str">
        <f t="shared" si="3"/>
        <v/>
      </c>
      <c r="G23" s="365" t="str">
        <f t="shared" si="4"/>
        <v/>
      </c>
      <c r="H23" s="365" t="str">
        <f t="shared" si="5"/>
        <v/>
      </c>
      <c r="I23" s="365" t="str">
        <f t="shared" si="6"/>
        <v/>
      </c>
      <c r="J23" s="365" t="str">
        <f t="shared" si="7"/>
        <v/>
      </c>
      <c r="K23" s="365" t="str">
        <f t="shared" si="8"/>
        <v/>
      </c>
      <c r="L23" s="364" t="str">
        <f t="shared" si="9"/>
        <v/>
      </c>
      <c r="M23" s="426" t="str">
        <f t="shared" si="10"/>
        <v/>
      </c>
      <c r="N23" s="427" t="str">
        <f t="shared" si="11"/>
        <v/>
      </c>
      <c r="O23" s="428" t="str">
        <f t="shared" si="12"/>
        <v/>
      </c>
      <c r="P23" s="427" t="str">
        <f t="shared" si="13"/>
        <v/>
      </c>
      <c r="Q23" s="428" t="str">
        <f t="shared" si="14"/>
        <v/>
      </c>
      <c r="R23" s="427" t="str">
        <f t="shared" si="15"/>
        <v/>
      </c>
      <c r="S23" s="364" t="str">
        <f t="shared" si="16"/>
        <v/>
      </c>
      <c r="T23" s="1118" t="str">
        <f t="shared" si="17"/>
        <v>1.男 2.女</v>
      </c>
      <c r="U23" s="1119"/>
      <c r="V23" s="1120"/>
      <c r="W23" s="1121" t="str">
        <f t="shared" si="18"/>
        <v/>
      </c>
      <c r="X23" s="1122"/>
      <c r="Y23" s="1123"/>
      <c r="Z23" s="1121" t="str">
        <f t="shared" si="19"/>
        <v/>
      </c>
      <c r="AA23" s="1123"/>
      <c r="AB23" s="429" t="str">
        <f t="shared" si="20"/>
        <v/>
      </c>
      <c r="AC23" s="1124" t="str">
        <f t="shared" si="21"/>
        <v>［</v>
      </c>
      <c r="AD23" s="1124"/>
      <c r="AE23" s="1125" t="str">
        <f t="shared" si="22"/>
        <v>］</v>
      </c>
      <c r="AF23" s="1126"/>
      <c r="AG23" s="430"/>
      <c r="AI23" s="351">
        <v>7</v>
      </c>
      <c r="AJ23" s="431"/>
      <c r="AK23" s="348"/>
      <c r="AL23" s="432"/>
      <c r="AM23" s="433" t="s">
        <v>199</v>
      </c>
      <c r="AN23" s="349"/>
      <c r="AO23" s="348" t="s">
        <v>306</v>
      </c>
      <c r="AP23" s="349"/>
      <c r="AQ23" s="348" t="s">
        <v>202</v>
      </c>
      <c r="AR23" s="349"/>
      <c r="AS23" s="348" t="s">
        <v>203</v>
      </c>
      <c r="AT23" s="348"/>
      <c r="AU23" s="361"/>
      <c r="AV23" s="348"/>
      <c r="AW23" s="434"/>
      <c r="AX23" s="350"/>
      <c r="AY23" s="435"/>
      <c r="AZ23" s="348"/>
      <c r="BA23" s="354"/>
      <c r="BB23" s="432"/>
      <c r="BC23" s="348"/>
      <c r="BD23" s="349"/>
    </row>
    <row r="24" spans="1:56" ht="23.1" customHeight="1" thickBot="1">
      <c r="A24" s="346" t="s">
        <v>464</v>
      </c>
      <c r="C24" s="366" t="str">
        <f t="shared" si="0"/>
        <v/>
      </c>
      <c r="D24" s="365" t="str">
        <f t="shared" si="1"/>
        <v/>
      </c>
      <c r="E24" s="365" t="str">
        <f t="shared" si="2"/>
        <v/>
      </c>
      <c r="F24" s="365" t="str">
        <f t="shared" si="3"/>
        <v/>
      </c>
      <c r="G24" s="365" t="str">
        <f t="shared" si="4"/>
        <v/>
      </c>
      <c r="H24" s="365" t="str">
        <f t="shared" si="5"/>
        <v/>
      </c>
      <c r="I24" s="365" t="str">
        <f t="shared" si="6"/>
        <v/>
      </c>
      <c r="J24" s="365" t="str">
        <f t="shared" si="7"/>
        <v/>
      </c>
      <c r="K24" s="365" t="str">
        <f t="shared" si="8"/>
        <v/>
      </c>
      <c r="L24" s="364" t="str">
        <f t="shared" si="9"/>
        <v/>
      </c>
      <c r="M24" s="426" t="str">
        <f t="shared" si="10"/>
        <v/>
      </c>
      <c r="N24" s="427" t="str">
        <f t="shared" si="11"/>
        <v/>
      </c>
      <c r="O24" s="428" t="str">
        <f t="shared" si="12"/>
        <v/>
      </c>
      <c r="P24" s="427" t="str">
        <f t="shared" si="13"/>
        <v/>
      </c>
      <c r="Q24" s="428" t="str">
        <f t="shared" si="14"/>
        <v/>
      </c>
      <c r="R24" s="427" t="str">
        <f t="shared" si="15"/>
        <v/>
      </c>
      <c r="S24" s="364" t="str">
        <f t="shared" si="16"/>
        <v/>
      </c>
      <c r="T24" s="1118" t="str">
        <f t="shared" si="17"/>
        <v>1.男 2.女</v>
      </c>
      <c r="U24" s="1119"/>
      <c r="V24" s="1120"/>
      <c r="W24" s="1121" t="str">
        <f t="shared" si="18"/>
        <v/>
      </c>
      <c r="X24" s="1122"/>
      <c r="Y24" s="1123"/>
      <c r="Z24" s="1121" t="str">
        <f t="shared" si="19"/>
        <v/>
      </c>
      <c r="AA24" s="1123"/>
      <c r="AB24" s="429" t="str">
        <f t="shared" si="20"/>
        <v/>
      </c>
      <c r="AC24" s="1124" t="str">
        <f t="shared" si="21"/>
        <v>［</v>
      </c>
      <c r="AD24" s="1124"/>
      <c r="AE24" s="1125" t="str">
        <f t="shared" si="22"/>
        <v>］</v>
      </c>
      <c r="AF24" s="1126"/>
      <c r="AG24" s="430"/>
      <c r="AI24" s="351">
        <v>8</v>
      </c>
      <c r="AJ24" s="431"/>
      <c r="AK24" s="348"/>
      <c r="AL24" s="432"/>
      <c r="AM24" s="433" t="s">
        <v>199</v>
      </c>
      <c r="AN24" s="349"/>
      <c r="AO24" s="348" t="s">
        <v>306</v>
      </c>
      <c r="AP24" s="349"/>
      <c r="AQ24" s="348" t="s">
        <v>202</v>
      </c>
      <c r="AR24" s="349"/>
      <c r="AS24" s="348" t="s">
        <v>203</v>
      </c>
      <c r="AT24" s="348"/>
      <c r="AU24" s="361"/>
      <c r="AV24" s="348"/>
      <c r="AW24" s="434"/>
      <c r="AX24" s="350"/>
      <c r="AY24" s="435"/>
      <c r="AZ24" s="348"/>
      <c r="BA24" s="354"/>
      <c r="BB24" s="432"/>
      <c r="BC24" s="348"/>
      <c r="BD24" s="349"/>
    </row>
    <row r="25" spans="1:56" ht="23.1" customHeight="1" thickBot="1">
      <c r="A25" s="346" t="s">
        <v>465</v>
      </c>
      <c r="C25" s="366" t="str">
        <f t="shared" si="0"/>
        <v/>
      </c>
      <c r="D25" s="365" t="str">
        <f t="shared" si="1"/>
        <v/>
      </c>
      <c r="E25" s="365" t="str">
        <f t="shared" si="2"/>
        <v/>
      </c>
      <c r="F25" s="365" t="str">
        <f t="shared" si="3"/>
        <v/>
      </c>
      <c r="G25" s="365" t="str">
        <f t="shared" si="4"/>
        <v/>
      </c>
      <c r="H25" s="365" t="str">
        <f t="shared" si="5"/>
        <v/>
      </c>
      <c r="I25" s="365" t="str">
        <f t="shared" si="6"/>
        <v/>
      </c>
      <c r="J25" s="365" t="str">
        <f t="shared" si="7"/>
        <v/>
      </c>
      <c r="K25" s="365" t="str">
        <f t="shared" si="8"/>
        <v/>
      </c>
      <c r="L25" s="364" t="str">
        <f t="shared" si="9"/>
        <v/>
      </c>
      <c r="M25" s="426" t="str">
        <f t="shared" si="10"/>
        <v/>
      </c>
      <c r="N25" s="427" t="str">
        <f t="shared" si="11"/>
        <v/>
      </c>
      <c r="O25" s="428" t="str">
        <f t="shared" si="12"/>
        <v/>
      </c>
      <c r="P25" s="427" t="str">
        <f t="shared" si="13"/>
        <v/>
      </c>
      <c r="Q25" s="428" t="str">
        <f t="shared" si="14"/>
        <v/>
      </c>
      <c r="R25" s="427" t="str">
        <f t="shared" si="15"/>
        <v/>
      </c>
      <c r="S25" s="364" t="str">
        <f t="shared" si="16"/>
        <v/>
      </c>
      <c r="T25" s="1118" t="str">
        <f t="shared" si="17"/>
        <v>1.男 2.女</v>
      </c>
      <c r="U25" s="1119"/>
      <c r="V25" s="1120"/>
      <c r="W25" s="1121" t="str">
        <f t="shared" si="18"/>
        <v/>
      </c>
      <c r="X25" s="1122"/>
      <c r="Y25" s="1123"/>
      <c r="Z25" s="1121" t="str">
        <f t="shared" si="19"/>
        <v/>
      </c>
      <c r="AA25" s="1123"/>
      <c r="AB25" s="429" t="str">
        <f t="shared" si="20"/>
        <v/>
      </c>
      <c r="AC25" s="1124" t="str">
        <f t="shared" si="21"/>
        <v>［</v>
      </c>
      <c r="AD25" s="1124"/>
      <c r="AE25" s="1125" t="str">
        <f t="shared" si="22"/>
        <v>］</v>
      </c>
      <c r="AF25" s="1126"/>
      <c r="AG25" s="430"/>
      <c r="AI25" s="351">
        <v>9</v>
      </c>
      <c r="AJ25" s="431"/>
      <c r="AK25" s="348"/>
      <c r="AL25" s="432"/>
      <c r="AM25" s="433" t="s">
        <v>199</v>
      </c>
      <c r="AN25" s="349"/>
      <c r="AO25" s="348" t="s">
        <v>306</v>
      </c>
      <c r="AP25" s="349"/>
      <c r="AQ25" s="348" t="s">
        <v>202</v>
      </c>
      <c r="AR25" s="349"/>
      <c r="AS25" s="348" t="s">
        <v>203</v>
      </c>
      <c r="AT25" s="348"/>
      <c r="AU25" s="361"/>
      <c r="AV25" s="348"/>
      <c r="AW25" s="434"/>
      <c r="AX25" s="350"/>
      <c r="AY25" s="435"/>
      <c r="AZ25" s="348"/>
      <c r="BA25" s="354"/>
      <c r="BB25" s="432"/>
      <c r="BC25" s="348"/>
      <c r="BD25" s="349"/>
    </row>
    <row r="26" spans="1:56" ht="23.1" customHeight="1" thickBot="1">
      <c r="A26" s="346" t="s">
        <v>466</v>
      </c>
      <c r="C26" s="366" t="str">
        <f t="shared" si="0"/>
        <v/>
      </c>
      <c r="D26" s="365" t="str">
        <f t="shared" si="1"/>
        <v/>
      </c>
      <c r="E26" s="365" t="str">
        <f t="shared" si="2"/>
        <v/>
      </c>
      <c r="F26" s="365" t="str">
        <f t="shared" si="3"/>
        <v/>
      </c>
      <c r="G26" s="365" t="str">
        <f t="shared" si="4"/>
        <v/>
      </c>
      <c r="H26" s="365" t="str">
        <f t="shared" si="5"/>
        <v/>
      </c>
      <c r="I26" s="365" t="str">
        <f t="shared" si="6"/>
        <v/>
      </c>
      <c r="J26" s="365" t="str">
        <f t="shared" si="7"/>
        <v/>
      </c>
      <c r="K26" s="365" t="str">
        <f t="shared" si="8"/>
        <v/>
      </c>
      <c r="L26" s="364" t="str">
        <f t="shared" si="9"/>
        <v/>
      </c>
      <c r="M26" s="426" t="str">
        <f t="shared" si="10"/>
        <v/>
      </c>
      <c r="N26" s="427" t="str">
        <f t="shared" si="11"/>
        <v/>
      </c>
      <c r="O26" s="428" t="str">
        <f t="shared" si="12"/>
        <v/>
      </c>
      <c r="P26" s="427" t="str">
        <f t="shared" si="13"/>
        <v/>
      </c>
      <c r="Q26" s="428" t="str">
        <f t="shared" si="14"/>
        <v/>
      </c>
      <c r="R26" s="427" t="str">
        <f t="shared" si="15"/>
        <v/>
      </c>
      <c r="S26" s="364" t="str">
        <f t="shared" si="16"/>
        <v/>
      </c>
      <c r="T26" s="1118" t="str">
        <f t="shared" si="17"/>
        <v>1.男 2.女</v>
      </c>
      <c r="U26" s="1119"/>
      <c r="V26" s="1120"/>
      <c r="W26" s="1121" t="str">
        <f t="shared" si="18"/>
        <v/>
      </c>
      <c r="X26" s="1122"/>
      <c r="Y26" s="1123"/>
      <c r="Z26" s="1121" t="str">
        <f t="shared" si="19"/>
        <v/>
      </c>
      <c r="AA26" s="1123"/>
      <c r="AB26" s="429" t="str">
        <f t="shared" si="20"/>
        <v/>
      </c>
      <c r="AC26" s="1124" t="str">
        <f t="shared" si="21"/>
        <v>［</v>
      </c>
      <c r="AD26" s="1124"/>
      <c r="AE26" s="1125" t="str">
        <f t="shared" si="22"/>
        <v>］</v>
      </c>
      <c r="AF26" s="1126"/>
      <c r="AG26" s="430"/>
      <c r="AI26" s="351">
        <v>10</v>
      </c>
      <c r="AJ26" s="431"/>
      <c r="AK26" s="348"/>
      <c r="AL26" s="432"/>
      <c r="AM26" s="433" t="s">
        <v>199</v>
      </c>
      <c r="AN26" s="349"/>
      <c r="AO26" s="348" t="s">
        <v>306</v>
      </c>
      <c r="AP26" s="349"/>
      <c r="AQ26" s="348" t="s">
        <v>202</v>
      </c>
      <c r="AR26" s="349"/>
      <c r="AS26" s="348" t="s">
        <v>203</v>
      </c>
      <c r="AT26" s="348"/>
      <c r="AU26" s="361"/>
      <c r="AV26" s="348"/>
      <c r="AW26" s="434"/>
      <c r="AX26" s="350"/>
      <c r="AY26" s="435"/>
      <c r="AZ26" s="348"/>
      <c r="BA26" s="354"/>
      <c r="BB26" s="432"/>
      <c r="BC26" s="348"/>
      <c r="BD26" s="349"/>
    </row>
    <row r="27" spans="1:56" ht="23.1" customHeight="1" thickBot="1">
      <c r="A27" s="346" t="s">
        <v>467</v>
      </c>
      <c r="C27" s="366" t="str">
        <f t="shared" si="0"/>
        <v/>
      </c>
      <c r="D27" s="365" t="str">
        <f t="shared" si="1"/>
        <v/>
      </c>
      <c r="E27" s="365" t="str">
        <f t="shared" si="2"/>
        <v/>
      </c>
      <c r="F27" s="365" t="str">
        <f t="shared" si="3"/>
        <v/>
      </c>
      <c r="G27" s="365" t="str">
        <f t="shared" si="4"/>
        <v/>
      </c>
      <c r="H27" s="365" t="str">
        <f t="shared" si="5"/>
        <v/>
      </c>
      <c r="I27" s="365" t="str">
        <f t="shared" si="6"/>
        <v/>
      </c>
      <c r="J27" s="365" t="str">
        <f t="shared" si="7"/>
        <v/>
      </c>
      <c r="K27" s="365" t="str">
        <f t="shared" si="8"/>
        <v/>
      </c>
      <c r="L27" s="364" t="str">
        <f t="shared" si="9"/>
        <v/>
      </c>
      <c r="M27" s="426" t="str">
        <f t="shared" si="10"/>
        <v/>
      </c>
      <c r="N27" s="427" t="str">
        <f t="shared" si="11"/>
        <v/>
      </c>
      <c r="O27" s="428" t="str">
        <f t="shared" si="12"/>
        <v/>
      </c>
      <c r="P27" s="427" t="str">
        <f t="shared" si="13"/>
        <v/>
      </c>
      <c r="Q27" s="428" t="str">
        <f t="shared" si="14"/>
        <v/>
      </c>
      <c r="R27" s="427" t="str">
        <f t="shared" si="15"/>
        <v/>
      </c>
      <c r="S27" s="364" t="str">
        <f t="shared" si="16"/>
        <v/>
      </c>
      <c r="T27" s="1118" t="str">
        <f t="shared" si="17"/>
        <v>1.男 2.女</v>
      </c>
      <c r="U27" s="1119"/>
      <c r="V27" s="1120"/>
      <c r="W27" s="1121" t="str">
        <f t="shared" si="18"/>
        <v/>
      </c>
      <c r="X27" s="1122"/>
      <c r="Y27" s="1123"/>
      <c r="Z27" s="1121" t="str">
        <f t="shared" si="19"/>
        <v/>
      </c>
      <c r="AA27" s="1123"/>
      <c r="AB27" s="429" t="str">
        <f t="shared" si="20"/>
        <v/>
      </c>
      <c r="AC27" s="1124" t="str">
        <f t="shared" si="21"/>
        <v>［</v>
      </c>
      <c r="AD27" s="1124"/>
      <c r="AE27" s="1125" t="str">
        <f t="shared" si="22"/>
        <v>］</v>
      </c>
      <c r="AF27" s="1126"/>
      <c r="AG27" s="436"/>
      <c r="AI27" s="351">
        <v>11</v>
      </c>
      <c r="AJ27" s="431"/>
      <c r="AK27" s="348"/>
      <c r="AL27" s="432"/>
      <c r="AM27" s="433" t="s">
        <v>199</v>
      </c>
      <c r="AN27" s="349"/>
      <c r="AO27" s="348" t="s">
        <v>306</v>
      </c>
      <c r="AP27" s="349"/>
      <c r="AQ27" s="348" t="s">
        <v>202</v>
      </c>
      <c r="AR27" s="349"/>
      <c r="AS27" s="348" t="s">
        <v>203</v>
      </c>
      <c r="AT27" s="348"/>
      <c r="AU27" s="361"/>
      <c r="AV27" s="348"/>
      <c r="AW27" s="434"/>
      <c r="AX27" s="350"/>
      <c r="AY27" s="435"/>
      <c r="AZ27" s="348"/>
      <c r="BA27" s="354"/>
      <c r="BB27" s="432"/>
      <c r="BC27" s="348"/>
      <c r="BD27" s="349"/>
    </row>
    <row r="28" spans="1:56" ht="23.1" customHeight="1" thickBot="1">
      <c r="A28" s="346" t="s">
        <v>468</v>
      </c>
      <c r="C28" s="366" t="str">
        <f t="shared" si="0"/>
        <v/>
      </c>
      <c r="D28" s="365" t="str">
        <f t="shared" si="1"/>
        <v/>
      </c>
      <c r="E28" s="365" t="str">
        <f t="shared" si="2"/>
        <v/>
      </c>
      <c r="F28" s="365" t="str">
        <f t="shared" si="3"/>
        <v/>
      </c>
      <c r="G28" s="365" t="str">
        <f t="shared" si="4"/>
        <v/>
      </c>
      <c r="H28" s="365" t="str">
        <f t="shared" si="5"/>
        <v/>
      </c>
      <c r="I28" s="365" t="str">
        <f t="shared" si="6"/>
        <v/>
      </c>
      <c r="J28" s="365" t="str">
        <f t="shared" si="7"/>
        <v/>
      </c>
      <c r="K28" s="365" t="str">
        <f t="shared" si="8"/>
        <v/>
      </c>
      <c r="L28" s="364" t="str">
        <f t="shared" si="9"/>
        <v/>
      </c>
      <c r="M28" s="426" t="str">
        <f t="shared" si="10"/>
        <v/>
      </c>
      <c r="N28" s="427" t="str">
        <f t="shared" si="11"/>
        <v/>
      </c>
      <c r="O28" s="428" t="str">
        <f t="shared" si="12"/>
        <v/>
      </c>
      <c r="P28" s="427" t="str">
        <f t="shared" si="13"/>
        <v/>
      </c>
      <c r="Q28" s="428" t="str">
        <f t="shared" si="14"/>
        <v/>
      </c>
      <c r="R28" s="427" t="str">
        <f t="shared" si="15"/>
        <v/>
      </c>
      <c r="S28" s="364" t="str">
        <f t="shared" si="16"/>
        <v/>
      </c>
      <c r="T28" s="1118" t="str">
        <f t="shared" si="17"/>
        <v>1.男 2.女</v>
      </c>
      <c r="U28" s="1119"/>
      <c r="V28" s="1120"/>
      <c r="W28" s="1121" t="str">
        <f t="shared" si="18"/>
        <v/>
      </c>
      <c r="X28" s="1122"/>
      <c r="Y28" s="1123"/>
      <c r="Z28" s="1121" t="str">
        <f t="shared" si="19"/>
        <v/>
      </c>
      <c r="AA28" s="1123"/>
      <c r="AB28" s="429" t="str">
        <f t="shared" si="20"/>
        <v/>
      </c>
      <c r="AC28" s="1124" t="str">
        <f t="shared" si="21"/>
        <v>［</v>
      </c>
      <c r="AD28" s="1124"/>
      <c r="AE28" s="1125" t="str">
        <f t="shared" si="22"/>
        <v>］</v>
      </c>
      <c r="AF28" s="1126"/>
      <c r="AG28" s="436"/>
      <c r="AI28" s="351">
        <v>12</v>
      </c>
      <c r="AJ28" s="431"/>
      <c r="AK28" s="348"/>
      <c r="AL28" s="432"/>
      <c r="AM28" s="433" t="s">
        <v>199</v>
      </c>
      <c r="AN28" s="349"/>
      <c r="AO28" s="348" t="s">
        <v>306</v>
      </c>
      <c r="AP28" s="349"/>
      <c r="AQ28" s="348" t="s">
        <v>202</v>
      </c>
      <c r="AR28" s="349"/>
      <c r="AS28" s="348" t="s">
        <v>203</v>
      </c>
      <c r="AT28" s="348"/>
      <c r="AU28" s="361"/>
      <c r="AV28" s="348"/>
      <c r="AW28" s="434"/>
      <c r="AX28" s="350"/>
      <c r="AY28" s="435"/>
      <c r="AZ28" s="348"/>
      <c r="BA28" s="354"/>
      <c r="BB28" s="432"/>
      <c r="BC28" s="348"/>
      <c r="BD28" s="349"/>
    </row>
    <row r="29" spans="1:56" ht="23.1" customHeight="1" thickBot="1">
      <c r="A29" s="346" t="s">
        <v>469</v>
      </c>
      <c r="C29" s="366" t="str">
        <f t="shared" si="0"/>
        <v/>
      </c>
      <c r="D29" s="365" t="str">
        <f t="shared" si="1"/>
        <v/>
      </c>
      <c r="E29" s="365" t="str">
        <f t="shared" si="2"/>
        <v/>
      </c>
      <c r="F29" s="365" t="str">
        <f t="shared" si="3"/>
        <v/>
      </c>
      <c r="G29" s="365" t="str">
        <f t="shared" si="4"/>
        <v/>
      </c>
      <c r="H29" s="365" t="str">
        <f t="shared" si="5"/>
        <v/>
      </c>
      <c r="I29" s="365" t="str">
        <f t="shared" si="6"/>
        <v/>
      </c>
      <c r="J29" s="365" t="str">
        <f t="shared" si="7"/>
        <v/>
      </c>
      <c r="K29" s="365" t="str">
        <f t="shared" si="8"/>
        <v/>
      </c>
      <c r="L29" s="364" t="str">
        <f t="shared" si="9"/>
        <v/>
      </c>
      <c r="M29" s="426" t="str">
        <f t="shared" si="10"/>
        <v/>
      </c>
      <c r="N29" s="427" t="str">
        <f t="shared" si="11"/>
        <v/>
      </c>
      <c r="O29" s="428" t="str">
        <f t="shared" si="12"/>
        <v/>
      </c>
      <c r="P29" s="427" t="str">
        <f t="shared" si="13"/>
        <v/>
      </c>
      <c r="Q29" s="428" t="str">
        <f t="shared" si="14"/>
        <v/>
      </c>
      <c r="R29" s="427" t="str">
        <f t="shared" si="15"/>
        <v/>
      </c>
      <c r="S29" s="364" t="str">
        <f t="shared" si="16"/>
        <v/>
      </c>
      <c r="T29" s="1118" t="str">
        <f t="shared" si="17"/>
        <v>1.男 2.女</v>
      </c>
      <c r="U29" s="1119"/>
      <c r="V29" s="1120"/>
      <c r="W29" s="1121" t="str">
        <f t="shared" si="18"/>
        <v/>
      </c>
      <c r="X29" s="1122"/>
      <c r="Y29" s="1123"/>
      <c r="Z29" s="1121" t="str">
        <f t="shared" si="19"/>
        <v/>
      </c>
      <c r="AA29" s="1123"/>
      <c r="AB29" s="429" t="str">
        <f t="shared" si="20"/>
        <v/>
      </c>
      <c r="AC29" s="1124" t="str">
        <f t="shared" si="21"/>
        <v>［</v>
      </c>
      <c r="AD29" s="1124"/>
      <c r="AE29" s="1125" t="str">
        <f t="shared" si="22"/>
        <v>］</v>
      </c>
      <c r="AF29" s="1126"/>
      <c r="AG29" s="436"/>
      <c r="AI29" s="351">
        <v>13</v>
      </c>
      <c r="AJ29" s="431"/>
      <c r="AK29" s="348"/>
      <c r="AL29" s="432"/>
      <c r="AM29" s="433" t="s">
        <v>199</v>
      </c>
      <c r="AN29" s="349"/>
      <c r="AO29" s="348" t="s">
        <v>306</v>
      </c>
      <c r="AP29" s="349"/>
      <c r="AQ29" s="348" t="s">
        <v>202</v>
      </c>
      <c r="AR29" s="349"/>
      <c r="AS29" s="348" t="s">
        <v>203</v>
      </c>
      <c r="AT29" s="348"/>
      <c r="AU29" s="361"/>
      <c r="AV29" s="348"/>
      <c r="AW29" s="434"/>
      <c r="AX29" s="350"/>
      <c r="AY29" s="435"/>
      <c r="AZ29" s="348"/>
      <c r="BA29" s="354"/>
      <c r="BB29" s="432"/>
      <c r="BC29" s="348"/>
      <c r="BD29" s="349"/>
    </row>
    <row r="30" spans="1:56" ht="23.1" customHeight="1" thickBot="1">
      <c r="A30" s="346" t="s">
        <v>470</v>
      </c>
      <c r="C30" s="366" t="str">
        <f t="shared" si="0"/>
        <v/>
      </c>
      <c r="D30" s="365" t="str">
        <f t="shared" si="1"/>
        <v/>
      </c>
      <c r="E30" s="365" t="str">
        <f t="shared" si="2"/>
        <v/>
      </c>
      <c r="F30" s="365" t="str">
        <f t="shared" si="3"/>
        <v/>
      </c>
      <c r="G30" s="365" t="str">
        <f t="shared" si="4"/>
        <v/>
      </c>
      <c r="H30" s="365" t="str">
        <f t="shared" si="5"/>
        <v/>
      </c>
      <c r="I30" s="365" t="str">
        <f t="shared" si="6"/>
        <v/>
      </c>
      <c r="J30" s="365" t="str">
        <f t="shared" si="7"/>
        <v/>
      </c>
      <c r="K30" s="365" t="str">
        <f t="shared" si="8"/>
        <v/>
      </c>
      <c r="L30" s="364" t="str">
        <f t="shared" si="9"/>
        <v/>
      </c>
      <c r="M30" s="426" t="str">
        <f t="shared" si="10"/>
        <v/>
      </c>
      <c r="N30" s="427" t="str">
        <f t="shared" si="11"/>
        <v/>
      </c>
      <c r="O30" s="428" t="str">
        <f t="shared" si="12"/>
        <v/>
      </c>
      <c r="P30" s="427" t="str">
        <f t="shared" si="13"/>
        <v/>
      </c>
      <c r="Q30" s="428" t="str">
        <f t="shared" si="14"/>
        <v/>
      </c>
      <c r="R30" s="427" t="str">
        <f t="shared" si="15"/>
        <v/>
      </c>
      <c r="S30" s="364" t="str">
        <f t="shared" si="16"/>
        <v/>
      </c>
      <c r="T30" s="1118" t="str">
        <f t="shared" si="17"/>
        <v>1.男 2.女</v>
      </c>
      <c r="U30" s="1119"/>
      <c r="V30" s="1120"/>
      <c r="W30" s="1121" t="str">
        <f t="shared" si="18"/>
        <v/>
      </c>
      <c r="X30" s="1122"/>
      <c r="Y30" s="1123"/>
      <c r="Z30" s="1121" t="str">
        <f t="shared" si="19"/>
        <v/>
      </c>
      <c r="AA30" s="1123"/>
      <c r="AB30" s="429" t="str">
        <f t="shared" si="20"/>
        <v/>
      </c>
      <c r="AC30" s="1124" t="str">
        <f t="shared" si="21"/>
        <v>［</v>
      </c>
      <c r="AD30" s="1124"/>
      <c r="AE30" s="1125" t="str">
        <f t="shared" si="22"/>
        <v>］</v>
      </c>
      <c r="AF30" s="1126"/>
      <c r="AG30" s="436"/>
      <c r="AI30" s="351">
        <v>14</v>
      </c>
      <c r="AJ30" s="431"/>
      <c r="AK30" s="348"/>
      <c r="AL30" s="432"/>
      <c r="AM30" s="433" t="s">
        <v>199</v>
      </c>
      <c r="AN30" s="349"/>
      <c r="AO30" s="348" t="s">
        <v>306</v>
      </c>
      <c r="AP30" s="349"/>
      <c r="AQ30" s="348" t="s">
        <v>202</v>
      </c>
      <c r="AR30" s="349"/>
      <c r="AS30" s="348" t="s">
        <v>203</v>
      </c>
      <c r="AT30" s="348"/>
      <c r="AU30" s="361"/>
      <c r="AV30" s="348"/>
      <c r="AW30" s="434"/>
      <c r="AX30" s="350"/>
      <c r="AY30" s="435"/>
      <c r="AZ30" s="348"/>
      <c r="BA30" s="354"/>
      <c r="BB30" s="432"/>
      <c r="BC30" s="348"/>
      <c r="BD30" s="349"/>
    </row>
    <row r="31" spans="1:56" ht="23.1" customHeight="1" thickBot="1">
      <c r="A31" s="346" t="s">
        <v>471</v>
      </c>
      <c r="C31" s="366" t="str">
        <f t="shared" si="0"/>
        <v/>
      </c>
      <c r="D31" s="365" t="str">
        <f t="shared" si="1"/>
        <v/>
      </c>
      <c r="E31" s="365" t="str">
        <f t="shared" si="2"/>
        <v/>
      </c>
      <c r="F31" s="365" t="str">
        <f t="shared" si="3"/>
        <v/>
      </c>
      <c r="G31" s="365" t="str">
        <f t="shared" si="4"/>
        <v/>
      </c>
      <c r="H31" s="365" t="str">
        <f t="shared" si="5"/>
        <v/>
      </c>
      <c r="I31" s="365" t="str">
        <f t="shared" si="6"/>
        <v/>
      </c>
      <c r="J31" s="365" t="str">
        <f t="shared" si="7"/>
        <v/>
      </c>
      <c r="K31" s="365" t="str">
        <f t="shared" si="8"/>
        <v/>
      </c>
      <c r="L31" s="364" t="str">
        <f t="shared" si="9"/>
        <v/>
      </c>
      <c r="M31" s="426" t="str">
        <f t="shared" si="10"/>
        <v/>
      </c>
      <c r="N31" s="427" t="str">
        <f t="shared" si="11"/>
        <v/>
      </c>
      <c r="O31" s="428" t="str">
        <f t="shared" si="12"/>
        <v/>
      </c>
      <c r="P31" s="427" t="str">
        <f t="shared" si="13"/>
        <v/>
      </c>
      <c r="Q31" s="428" t="str">
        <f t="shared" si="14"/>
        <v/>
      </c>
      <c r="R31" s="427" t="str">
        <f t="shared" si="15"/>
        <v/>
      </c>
      <c r="S31" s="364" t="str">
        <f t="shared" si="16"/>
        <v/>
      </c>
      <c r="T31" s="1118" t="str">
        <f t="shared" si="17"/>
        <v>1.男 2.女</v>
      </c>
      <c r="U31" s="1119"/>
      <c r="V31" s="1120"/>
      <c r="W31" s="1121" t="str">
        <f t="shared" si="18"/>
        <v/>
      </c>
      <c r="X31" s="1122"/>
      <c r="Y31" s="1123"/>
      <c r="Z31" s="1121" t="str">
        <f t="shared" si="19"/>
        <v/>
      </c>
      <c r="AA31" s="1123"/>
      <c r="AB31" s="429" t="str">
        <f t="shared" si="20"/>
        <v/>
      </c>
      <c r="AC31" s="1124" t="str">
        <f t="shared" si="21"/>
        <v>［</v>
      </c>
      <c r="AD31" s="1124"/>
      <c r="AE31" s="1125" t="str">
        <f t="shared" si="22"/>
        <v>］</v>
      </c>
      <c r="AF31" s="1126"/>
      <c r="AG31" s="436"/>
      <c r="AI31" s="351">
        <v>15</v>
      </c>
      <c r="AJ31" s="431"/>
      <c r="AK31" s="348"/>
      <c r="AL31" s="432"/>
      <c r="AM31" s="433" t="s">
        <v>199</v>
      </c>
      <c r="AN31" s="349"/>
      <c r="AO31" s="348" t="s">
        <v>306</v>
      </c>
      <c r="AP31" s="349"/>
      <c r="AQ31" s="348" t="s">
        <v>202</v>
      </c>
      <c r="AR31" s="349"/>
      <c r="AS31" s="348" t="s">
        <v>203</v>
      </c>
      <c r="AT31" s="348"/>
      <c r="AU31" s="361"/>
      <c r="AV31" s="348"/>
      <c r="AW31" s="434"/>
      <c r="AX31" s="350"/>
      <c r="AY31" s="435"/>
      <c r="AZ31" s="348"/>
      <c r="BA31" s="354"/>
      <c r="BB31" s="432"/>
      <c r="BC31" s="348"/>
      <c r="BD31" s="349"/>
    </row>
    <row r="32" spans="1:56" ht="23.1" customHeight="1" thickBot="1">
      <c r="A32" s="346" t="s">
        <v>472</v>
      </c>
      <c r="C32" s="366" t="str">
        <f t="shared" si="0"/>
        <v/>
      </c>
      <c r="D32" s="365" t="str">
        <f t="shared" si="1"/>
        <v/>
      </c>
      <c r="E32" s="365" t="str">
        <f t="shared" si="2"/>
        <v/>
      </c>
      <c r="F32" s="365" t="str">
        <f t="shared" si="3"/>
        <v/>
      </c>
      <c r="G32" s="365" t="str">
        <f t="shared" si="4"/>
        <v/>
      </c>
      <c r="H32" s="365" t="str">
        <f t="shared" si="5"/>
        <v/>
      </c>
      <c r="I32" s="365" t="str">
        <f t="shared" si="6"/>
        <v/>
      </c>
      <c r="J32" s="365" t="str">
        <f t="shared" si="7"/>
        <v/>
      </c>
      <c r="K32" s="365" t="str">
        <f t="shared" si="8"/>
        <v/>
      </c>
      <c r="L32" s="364" t="str">
        <f t="shared" si="9"/>
        <v/>
      </c>
      <c r="M32" s="426" t="str">
        <f t="shared" si="10"/>
        <v/>
      </c>
      <c r="N32" s="427" t="str">
        <f t="shared" si="11"/>
        <v/>
      </c>
      <c r="O32" s="428" t="str">
        <f t="shared" si="12"/>
        <v/>
      </c>
      <c r="P32" s="427" t="str">
        <f t="shared" si="13"/>
        <v/>
      </c>
      <c r="Q32" s="428" t="str">
        <f t="shared" si="14"/>
        <v/>
      </c>
      <c r="R32" s="427" t="str">
        <f t="shared" si="15"/>
        <v/>
      </c>
      <c r="S32" s="364" t="str">
        <f t="shared" si="16"/>
        <v/>
      </c>
      <c r="T32" s="1118" t="str">
        <f t="shared" si="17"/>
        <v>1.男 2.女</v>
      </c>
      <c r="U32" s="1119"/>
      <c r="V32" s="1120"/>
      <c r="W32" s="1121" t="str">
        <f t="shared" si="18"/>
        <v/>
      </c>
      <c r="X32" s="1122"/>
      <c r="Y32" s="1123"/>
      <c r="Z32" s="1121" t="str">
        <f t="shared" si="19"/>
        <v/>
      </c>
      <c r="AA32" s="1123"/>
      <c r="AB32" s="429" t="str">
        <f t="shared" si="20"/>
        <v/>
      </c>
      <c r="AC32" s="1124" t="str">
        <f t="shared" si="21"/>
        <v>［</v>
      </c>
      <c r="AD32" s="1124"/>
      <c r="AE32" s="1125" t="str">
        <f t="shared" si="22"/>
        <v>］</v>
      </c>
      <c r="AF32" s="1126"/>
      <c r="AG32" s="436"/>
      <c r="AI32" s="351">
        <v>16</v>
      </c>
      <c r="AJ32" s="431"/>
      <c r="AK32" s="348"/>
      <c r="AL32" s="432"/>
      <c r="AM32" s="433" t="s">
        <v>199</v>
      </c>
      <c r="AN32" s="349"/>
      <c r="AO32" s="348" t="s">
        <v>306</v>
      </c>
      <c r="AP32" s="349"/>
      <c r="AQ32" s="348" t="s">
        <v>202</v>
      </c>
      <c r="AR32" s="349"/>
      <c r="AS32" s="348" t="s">
        <v>203</v>
      </c>
      <c r="AT32" s="348"/>
      <c r="AU32" s="361"/>
      <c r="AV32" s="348"/>
      <c r="AW32" s="434"/>
      <c r="AX32" s="350"/>
      <c r="AY32" s="435"/>
      <c r="AZ32" s="348"/>
      <c r="BA32" s="354"/>
      <c r="BB32" s="432"/>
      <c r="BC32" s="348"/>
      <c r="BD32" s="349"/>
    </row>
    <row r="33" spans="1:56" ht="23.1" customHeight="1" thickBot="1">
      <c r="A33" s="346" t="s">
        <v>473</v>
      </c>
      <c r="C33" s="366" t="str">
        <f t="shared" si="0"/>
        <v/>
      </c>
      <c r="D33" s="365" t="str">
        <f t="shared" si="1"/>
        <v/>
      </c>
      <c r="E33" s="365" t="str">
        <f t="shared" si="2"/>
        <v/>
      </c>
      <c r="F33" s="365" t="str">
        <f t="shared" si="3"/>
        <v/>
      </c>
      <c r="G33" s="365" t="str">
        <f t="shared" si="4"/>
        <v/>
      </c>
      <c r="H33" s="365" t="str">
        <f t="shared" si="5"/>
        <v/>
      </c>
      <c r="I33" s="365" t="str">
        <f t="shared" si="6"/>
        <v/>
      </c>
      <c r="J33" s="365" t="str">
        <f t="shared" si="7"/>
        <v/>
      </c>
      <c r="K33" s="365" t="str">
        <f t="shared" si="8"/>
        <v/>
      </c>
      <c r="L33" s="364" t="str">
        <f t="shared" si="9"/>
        <v/>
      </c>
      <c r="M33" s="426" t="str">
        <f t="shared" si="10"/>
        <v/>
      </c>
      <c r="N33" s="427" t="str">
        <f t="shared" si="11"/>
        <v/>
      </c>
      <c r="O33" s="428" t="str">
        <f t="shared" si="12"/>
        <v/>
      </c>
      <c r="P33" s="427" t="str">
        <f t="shared" si="13"/>
        <v/>
      </c>
      <c r="Q33" s="428" t="str">
        <f t="shared" si="14"/>
        <v/>
      </c>
      <c r="R33" s="427" t="str">
        <f t="shared" si="15"/>
        <v/>
      </c>
      <c r="S33" s="364" t="str">
        <f t="shared" si="16"/>
        <v/>
      </c>
      <c r="T33" s="1118" t="str">
        <f t="shared" si="17"/>
        <v>1.男 2.女</v>
      </c>
      <c r="U33" s="1119"/>
      <c r="V33" s="1120"/>
      <c r="W33" s="1121" t="str">
        <f t="shared" si="18"/>
        <v/>
      </c>
      <c r="X33" s="1122"/>
      <c r="Y33" s="1123"/>
      <c r="Z33" s="1121" t="str">
        <f t="shared" si="19"/>
        <v/>
      </c>
      <c r="AA33" s="1123"/>
      <c r="AB33" s="429" t="str">
        <f t="shared" si="20"/>
        <v/>
      </c>
      <c r="AC33" s="1124" t="str">
        <f t="shared" si="21"/>
        <v>［</v>
      </c>
      <c r="AD33" s="1124"/>
      <c r="AE33" s="1125" t="str">
        <f t="shared" si="22"/>
        <v>］</v>
      </c>
      <c r="AF33" s="1126"/>
      <c r="AG33" s="436"/>
      <c r="AI33" s="351">
        <v>17</v>
      </c>
      <c r="AJ33" s="431"/>
      <c r="AK33" s="348"/>
      <c r="AL33" s="432"/>
      <c r="AM33" s="433" t="s">
        <v>199</v>
      </c>
      <c r="AN33" s="349"/>
      <c r="AO33" s="348" t="s">
        <v>306</v>
      </c>
      <c r="AP33" s="349"/>
      <c r="AQ33" s="348" t="s">
        <v>202</v>
      </c>
      <c r="AR33" s="349"/>
      <c r="AS33" s="348" t="s">
        <v>203</v>
      </c>
      <c r="AT33" s="348"/>
      <c r="AU33" s="361"/>
      <c r="AV33" s="348"/>
      <c r="AW33" s="434"/>
      <c r="AX33" s="350"/>
      <c r="AY33" s="435"/>
      <c r="AZ33" s="348"/>
      <c r="BA33" s="354"/>
      <c r="BB33" s="432"/>
      <c r="BC33" s="348"/>
      <c r="BD33" s="349"/>
    </row>
    <row r="34" spans="1:56" ht="23.1" customHeight="1" thickBot="1">
      <c r="A34" s="346" t="s">
        <v>474</v>
      </c>
      <c r="C34" s="366" t="str">
        <f t="shared" si="0"/>
        <v/>
      </c>
      <c r="D34" s="365" t="str">
        <f t="shared" si="1"/>
        <v/>
      </c>
      <c r="E34" s="365" t="str">
        <f t="shared" si="2"/>
        <v/>
      </c>
      <c r="F34" s="365" t="str">
        <f t="shared" si="3"/>
        <v/>
      </c>
      <c r="G34" s="365" t="str">
        <f t="shared" si="4"/>
        <v/>
      </c>
      <c r="H34" s="365" t="str">
        <f t="shared" si="5"/>
        <v/>
      </c>
      <c r="I34" s="365" t="str">
        <f t="shared" si="6"/>
        <v/>
      </c>
      <c r="J34" s="365" t="str">
        <f t="shared" si="7"/>
        <v/>
      </c>
      <c r="K34" s="365" t="str">
        <f t="shared" si="8"/>
        <v/>
      </c>
      <c r="L34" s="364" t="str">
        <f t="shared" si="9"/>
        <v/>
      </c>
      <c r="M34" s="426" t="str">
        <f t="shared" si="10"/>
        <v/>
      </c>
      <c r="N34" s="427" t="str">
        <f t="shared" si="11"/>
        <v/>
      </c>
      <c r="O34" s="428" t="str">
        <f t="shared" si="12"/>
        <v/>
      </c>
      <c r="P34" s="427" t="str">
        <f t="shared" si="13"/>
        <v/>
      </c>
      <c r="Q34" s="428" t="str">
        <f t="shared" si="14"/>
        <v/>
      </c>
      <c r="R34" s="427" t="str">
        <f t="shared" si="15"/>
        <v/>
      </c>
      <c r="S34" s="364" t="str">
        <f t="shared" si="16"/>
        <v/>
      </c>
      <c r="T34" s="1118" t="str">
        <f t="shared" si="17"/>
        <v>1.男 2.女</v>
      </c>
      <c r="U34" s="1119"/>
      <c r="V34" s="1120"/>
      <c r="W34" s="1121" t="str">
        <f t="shared" si="18"/>
        <v/>
      </c>
      <c r="X34" s="1122"/>
      <c r="Y34" s="1123"/>
      <c r="Z34" s="1121" t="str">
        <f t="shared" si="19"/>
        <v/>
      </c>
      <c r="AA34" s="1123"/>
      <c r="AB34" s="429" t="str">
        <f t="shared" si="20"/>
        <v/>
      </c>
      <c r="AC34" s="1124" t="str">
        <f t="shared" si="21"/>
        <v>［</v>
      </c>
      <c r="AD34" s="1124"/>
      <c r="AE34" s="1125" t="str">
        <f t="shared" si="22"/>
        <v>］</v>
      </c>
      <c r="AF34" s="1126"/>
      <c r="AG34" s="436"/>
      <c r="AI34" s="351">
        <v>18</v>
      </c>
      <c r="AJ34" s="431"/>
      <c r="AK34" s="348"/>
      <c r="AL34" s="432"/>
      <c r="AM34" s="433" t="s">
        <v>199</v>
      </c>
      <c r="AN34" s="349"/>
      <c r="AO34" s="348" t="s">
        <v>306</v>
      </c>
      <c r="AP34" s="349"/>
      <c r="AQ34" s="348" t="s">
        <v>202</v>
      </c>
      <c r="AR34" s="349"/>
      <c r="AS34" s="348" t="s">
        <v>203</v>
      </c>
      <c r="AT34" s="348"/>
      <c r="AU34" s="361"/>
      <c r="AV34" s="348"/>
      <c r="AW34" s="434"/>
      <c r="AX34" s="350"/>
      <c r="AY34" s="435"/>
      <c r="AZ34" s="348"/>
      <c r="BA34" s="354"/>
      <c r="BB34" s="432"/>
      <c r="BC34" s="348"/>
      <c r="BD34" s="349"/>
    </row>
    <row r="35" spans="1:56" ht="23.1" customHeight="1" thickBot="1">
      <c r="A35" s="346" t="s">
        <v>475</v>
      </c>
      <c r="C35" s="366" t="str">
        <f t="shared" si="0"/>
        <v/>
      </c>
      <c r="D35" s="365" t="str">
        <f t="shared" si="1"/>
        <v/>
      </c>
      <c r="E35" s="365" t="str">
        <f t="shared" si="2"/>
        <v/>
      </c>
      <c r="F35" s="365" t="str">
        <f t="shared" si="3"/>
        <v/>
      </c>
      <c r="G35" s="365" t="str">
        <f t="shared" si="4"/>
        <v/>
      </c>
      <c r="H35" s="365" t="str">
        <f t="shared" si="5"/>
        <v/>
      </c>
      <c r="I35" s="365" t="str">
        <f t="shared" si="6"/>
        <v/>
      </c>
      <c r="J35" s="365" t="str">
        <f t="shared" si="7"/>
        <v/>
      </c>
      <c r="K35" s="365" t="str">
        <f t="shared" si="8"/>
        <v/>
      </c>
      <c r="L35" s="364" t="str">
        <f t="shared" si="9"/>
        <v/>
      </c>
      <c r="M35" s="426" t="str">
        <f t="shared" si="10"/>
        <v/>
      </c>
      <c r="N35" s="427" t="str">
        <f t="shared" si="11"/>
        <v/>
      </c>
      <c r="O35" s="428" t="str">
        <f t="shared" si="12"/>
        <v/>
      </c>
      <c r="P35" s="427" t="str">
        <f t="shared" si="13"/>
        <v/>
      </c>
      <c r="Q35" s="428" t="str">
        <f t="shared" si="14"/>
        <v/>
      </c>
      <c r="R35" s="427" t="str">
        <f t="shared" si="15"/>
        <v/>
      </c>
      <c r="S35" s="364" t="str">
        <f t="shared" si="16"/>
        <v/>
      </c>
      <c r="T35" s="1118" t="str">
        <f t="shared" si="17"/>
        <v>1.男 2.女</v>
      </c>
      <c r="U35" s="1119"/>
      <c r="V35" s="1120"/>
      <c r="W35" s="1121" t="str">
        <f t="shared" si="18"/>
        <v/>
      </c>
      <c r="X35" s="1122"/>
      <c r="Y35" s="1123"/>
      <c r="Z35" s="1121" t="str">
        <f t="shared" si="19"/>
        <v/>
      </c>
      <c r="AA35" s="1123"/>
      <c r="AB35" s="429" t="str">
        <f t="shared" si="20"/>
        <v/>
      </c>
      <c r="AC35" s="1124" t="str">
        <f t="shared" si="21"/>
        <v>［</v>
      </c>
      <c r="AD35" s="1124"/>
      <c r="AE35" s="1125" t="str">
        <f t="shared" si="22"/>
        <v>］</v>
      </c>
      <c r="AF35" s="1126"/>
      <c r="AG35" s="436"/>
      <c r="AI35" s="351">
        <v>19</v>
      </c>
      <c r="AJ35" s="431"/>
      <c r="AK35" s="348"/>
      <c r="AL35" s="432"/>
      <c r="AM35" s="433" t="s">
        <v>199</v>
      </c>
      <c r="AN35" s="349"/>
      <c r="AO35" s="348" t="s">
        <v>306</v>
      </c>
      <c r="AP35" s="349"/>
      <c r="AQ35" s="348" t="s">
        <v>202</v>
      </c>
      <c r="AR35" s="349"/>
      <c r="AS35" s="348" t="s">
        <v>203</v>
      </c>
      <c r="AT35" s="348"/>
      <c r="AU35" s="361"/>
      <c r="AV35" s="348"/>
      <c r="AW35" s="434"/>
      <c r="AX35" s="350"/>
      <c r="AY35" s="435"/>
      <c r="AZ35" s="348"/>
      <c r="BA35" s="354"/>
      <c r="BB35" s="432"/>
      <c r="BC35" s="348"/>
      <c r="BD35" s="349"/>
    </row>
    <row r="36" spans="1:56" ht="23.1" customHeight="1" thickBot="1">
      <c r="A36" s="346" t="s">
        <v>476</v>
      </c>
      <c r="C36" s="366" t="str">
        <f t="shared" si="0"/>
        <v/>
      </c>
      <c r="D36" s="365" t="str">
        <f t="shared" si="1"/>
        <v/>
      </c>
      <c r="E36" s="365" t="str">
        <f t="shared" si="2"/>
        <v/>
      </c>
      <c r="F36" s="365" t="str">
        <f t="shared" si="3"/>
        <v/>
      </c>
      <c r="G36" s="365" t="str">
        <f t="shared" si="4"/>
        <v/>
      </c>
      <c r="H36" s="365" t="str">
        <f t="shared" si="5"/>
        <v/>
      </c>
      <c r="I36" s="365" t="str">
        <f t="shared" si="6"/>
        <v/>
      </c>
      <c r="J36" s="365" t="str">
        <f t="shared" si="7"/>
        <v/>
      </c>
      <c r="K36" s="365" t="str">
        <f t="shared" si="8"/>
        <v/>
      </c>
      <c r="L36" s="364" t="str">
        <f t="shared" si="9"/>
        <v/>
      </c>
      <c r="M36" s="426" t="str">
        <f t="shared" si="10"/>
        <v/>
      </c>
      <c r="N36" s="427" t="str">
        <f t="shared" si="11"/>
        <v/>
      </c>
      <c r="O36" s="428" t="str">
        <f t="shared" si="12"/>
        <v/>
      </c>
      <c r="P36" s="427" t="str">
        <f t="shared" si="13"/>
        <v/>
      </c>
      <c r="Q36" s="428" t="str">
        <f t="shared" si="14"/>
        <v/>
      </c>
      <c r="R36" s="427" t="str">
        <f t="shared" si="15"/>
        <v/>
      </c>
      <c r="S36" s="364" t="str">
        <f t="shared" si="16"/>
        <v/>
      </c>
      <c r="T36" s="1118" t="str">
        <f t="shared" si="17"/>
        <v>1.男 2.女</v>
      </c>
      <c r="U36" s="1119"/>
      <c r="V36" s="1120"/>
      <c r="W36" s="1121" t="str">
        <f t="shared" si="18"/>
        <v/>
      </c>
      <c r="X36" s="1122"/>
      <c r="Y36" s="1123"/>
      <c r="Z36" s="1121" t="str">
        <f t="shared" si="19"/>
        <v/>
      </c>
      <c r="AA36" s="1123"/>
      <c r="AB36" s="429" t="str">
        <f t="shared" si="20"/>
        <v/>
      </c>
      <c r="AC36" s="1124" t="str">
        <f t="shared" si="21"/>
        <v>［</v>
      </c>
      <c r="AD36" s="1124"/>
      <c r="AE36" s="1125" t="str">
        <f t="shared" si="22"/>
        <v>］</v>
      </c>
      <c r="AF36" s="1126"/>
      <c r="AG36" s="436"/>
      <c r="AI36" s="351">
        <v>20</v>
      </c>
      <c r="AJ36" s="431"/>
      <c r="AK36" s="348"/>
      <c r="AL36" s="432"/>
      <c r="AM36" s="433" t="s">
        <v>199</v>
      </c>
      <c r="AN36" s="349"/>
      <c r="AO36" s="348" t="s">
        <v>306</v>
      </c>
      <c r="AP36" s="349"/>
      <c r="AQ36" s="348" t="s">
        <v>202</v>
      </c>
      <c r="AR36" s="349"/>
      <c r="AS36" s="348" t="s">
        <v>203</v>
      </c>
      <c r="AT36" s="348"/>
      <c r="AU36" s="361"/>
      <c r="AV36" s="348"/>
      <c r="AW36" s="434"/>
      <c r="AX36" s="350"/>
      <c r="AY36" s="435"/>
      <c r="AZ36" s="348"/>
      <c r="BA36" s="354"/>
      <c r="BB36" s="432"/>
      <c r="BC36" s="348"/>
      <c r="BD36" s="349"/>
    </row>
    <row r="37" spans="1:56" ht="23.1" customHeight="1" thickBot="1">
      <c r="A37" s="346" t="s">
        <v>477</v>
      </c>
      <c r="C37" s="366" t="str">
        <f t="shared" si="0"/>
        <v/>
      </c>
      <c r="D37" s="365" t="str">
        <f t="shared" si="1"/>
        <v/>
      </c>
      <c r="E37" s="365" t="str">
        <f t="shared" si="2"/>
        <v/>
      </c>
      <c r="F37" s="365" t="str">
        <f t="shared" si="3"/>
        <v/>
      </c>
      <c r="G37" s="365" t="str">
        <f t="shared" si="4"/>
        <v/>
      </c>
      <c r="H37" s="365" t="str">
        <f t="shared" si="5"/>
        <v/>
      </c>
      <c r="I37" s="365" t="str">
        <f t="shared" si="6"/>
        <v/>
      </c>
      <c r="J37" s="365" t="str">
        <f t="shared" si="7"/>
        <v/>
      </c>
      <c r="K37" s="365" t="str">
        <f t="shared" si="8"/>
        <v/>
      </c>
      <c r="L37" s="364" t="str">
        <f t="shared" si="9"/>
        <v/>
      </c>
      <c r="M37" s="426" t="str">
        <f t="shared" si="10"/>
        <v/>
      </c>
      <c r="N37" s="427" t="str">
        <f t="shared" si="11"/>
        <v/>
      </c>
      <c r="O37" s="428" t="str">
        <f t="shared" si="12"/>
        <v/>
      </c>
      <c r="P37" s="427" t="str">
        <f t="shared" si="13"/>
        <v/>
      </c>
      <c r="Q37" s="428" t="str">
        <f t="shared" si="14"/>
        <v/>
      </c>
      <c r="R37" s="427" t="str">
        <f t="shared" si="15"/>
        <v/>
      </c>
      <c r="S37" s="364" t="str">
        <f t="shared" si="16"/>
        <v/>
      </c>
      <c r="T37" s="1118" t="str">
        <f t="shared" si="17"/>
        <v>1.男 2.女</v>
      </c>
      <c r="U37" s="1119"/>
      <c r="V37" s="1120"/>
      <c r="W37" s="1121" t="str">
        <f t="shared" si="18"/>
        <v/>
      </c>
      <c r="X37" s="1122"/>
      <c r="Y37" s="1123"/>
      <c r="Z37" s="1121" t="str">
        <f t="shared" si="19"/>
        <v/>
      </c>
      <c r="AA37" s="1123"/>
      <c r="AB37" s="429" t="str">
        <f t="shared" si="20"/>
        <v/>
      </c>
      <c r="AC37" s="1124" t="str">
        <f t="shared" si="21"/>
        <v>［</v>
      </c>
      <c r="AD37" s="1124"/>
      <c r="AE37" s="1125" t="str">
        <f t="shared" si="22"/>
        <v>］</v>
      </c>
      <c r="AF37" s="1126"/>
      <c r="AG37" s="436"/>
      <c r="AI37" s="351">
        <v>21</v>
      </c>
      <c r="AJ37" s="431"/>
      <c r="AK37" s="348"/>
      <c r="AL37" s="432"/>
      <c r="AM37" s="433" t="s">
        <v>199</v>
      </c>
      <c r="AN37" s="349"/>
      <c r="AO37" s="348" t="s">
        <v>306</v>
      </c>
      <c r="AP37" s="349"/>
      <c r="AQ37" s="348" t="s">
        <v>202</v>
      </c>
      <c r="AR37" s="349"/>
      <c r="AS37" s="348" t="s">
        <v>203</v>
      </c>
      <c r="AT37" s="348"/>
      <c r="AU37" s="361"/>
      <c r="AV37" s="348"/>
      <c r="AW37" s="434"/>
      <c r="AX37" s="350"/>
      <c r="AY37" s="435"/>
      <c r="AZ37" s="348"/>
      <c r="BA37" s="354"/>
      <c r="BB37" s="432"/>
      <c r="BC37" s="348"/>
      <c r="BD37" s="349"/>
    </row>
    <row r="38" spans="1:56" ht="23.1" customHeight="1" thickBot="1">
      <c r="A38" s="346" t="s">
        <v>478</v>
      </c>
      <c r="C38" s="366" t="str">
        <f t="shared" si="0"/>
        <v/>
      </c>
      <c r="D38" s="365" t="str">
        <f t="shared" si="1"/>
        <v/>
      </c>
      <c r="E38" s="365" t="str">
        <f t="shared" si="2"/>
        <v/>
      </c>
      <c r="F38" s="365" t="str">
        <f t="shared" si="3"/>
        <v/>
      </c>
      <c r="G38" s="365" t="str">
        <f t="shared" si="4"/>
        <v/>
      </c>
      <c r="H38" s="365" t="str">
        <f t="shared" si="5"/>
        <v/>
      </c>
      <c r="I38" s="365" t="str">
        <f t="shared" si="6"/>
        <v/>
      </c>
      <c r="J38" s="365" t="str">
        <f t="shared" si="7"/>
        <v/>
      </c>
      <c r="K38" s="365" t="str">
        <f t="shared" si="8"/>
        <v/>
      </c>
      <c r="L38" s="364" t="str">
        <f t="shared" si="9"/>
        <v/>
      </c>
      <c r="M38" s="426" t="str">
        <f t="shared" si="10"/>
        <v/>
      </c>
      <c r="N38" s="427" t="str">
        <f t="shared" si="11"/>
        <v/>
      </c>
      <c r="O38" s="428" t="str">
        <f t="shared" si="12"/>
        <v/>
      </c>
      <c r="P38" s="427" t="str">
        <f t="shared" si="13"/>
        <v/>
      </c>
      <c r="Q38" s="428" t="str">
        <f t="shared" si="14"/>
        <v/>
      </c>
      <c r="R38" s="427" t="str">
        <f t="shared" si="15"/>
        <v/>
      </c>
      <c r="S38" s="364" t="str">
        <f t="shared" si="16"/>
        <v/>
      </c>
      <c r="T38" s="1118" t="str">
        <f t="shared" si="17"/>
        <v>1.男 2.女</v>
      </c>
      <c r="U38" s="1119"/>
      <c r="V38" s="1120"/>
      <c r="W38" s="1121" t="str">
        <f t="shared" si="18"/>
        <v/>
      </c>
      <c r="X38" s="1122"/>
      <c r="Y38" s="1123"/>
      <c r="Z38" s="1121" t="str">
        <f t="shared" si="19"/>
        <v/>
      </c>
      <c r="AA38" s="1123"/>
      <c r="AB38" s="429" t="str">
        <f t="shared" si="20"/>
        <v/>
      </c>
      <c r="AC38" s="1124" t="str">
        <f t="shared" si="21"/>
        <v>［</v>
      </c>
      <c r="AD38" s="1124"/>
      <c r="AE38" s="1125" t="str">
        <f t="shared" si="22"/>
        <v>］</v>
      </c>
      <c r="AF38" s="1126"/>
      <c r="AG38" s="436"/>
      <c r="AI38" s="351">
        <v>22</v>
      </c>
      <c r="AJ38" s="431"/>
      <c r="AK38" s="348"/>
      <c r="AL38" s="432"/>
      <c r="AM38" s="433" t="s">
        <v>199</v>
      </c>
      <c r="AN38" s="349"/>
      <c r="AO38" s="348" t="s">
        <v>306</v>
      </c>
      <c r="AP38" s="349"/>
      <c r="AQ38" s="348" t="s">
        <v>202</v>
      </c>
      <c r="AR38" s="349"/>
      <c r="AS38" s="348" t="s">
        <v>203</v>
      </c>
      <c r="AT38" s="348"/>
      <c r="AU38" s="361"/>
      <c r="AV38" s="348"/>
      <c r="AW38" s="434"/>
      <c r="AX38" s="350"/>
      <c r="AY38" s="435"/>
      <c r="AZ38" s="348"/>
      <c r="BA38" s="354"/>
      <c r="BB38" s="432"/>
      <c r="BC38" s="348"/>
      <c r="BD38" s="349"/>
    </row>
    <row r="39" spans="1:56" ht="23.1" customHeight="1" thickBot="1">
      <c r="A39" s="346" t="s">
        <v>479</v>
      </c>
      <c r="C39" s="366" t="str">
        <f t="shared" si="0"/>
        <v/>
      </c>
      <c r="D39" s="365" t="str">
        <f t="shared" si="1"/>
        <v/>
      </c>
      <c r="E39" s="365" t="str">
        <f t="shared" si="2"/>
        <v/>
      </c>
      <c r="F39" s="365" t="str">
        <f t="shared" si="3"/>
        <v/>
      </c>
      <c r="G39" s="365" t="str">
        <f t="shared" si="4"/>
        <v/>
      </c>
      <c r="H39" s="365" t="str">
        <f t="shared" si="5"/>
        <v/>
      </c>
      <c r="I39" s="365" t="str">
        <f t="shared" si="6"/>
        <v/>
      </c>
      <c r="J39" s="365" t="str">
        <f t="shared" si="7"/>
        <v/>
      </c>
      <c r="K39" s="365" t="str">
        <f t="shared" si="8"/>
        <v/>
      </c>
      <c r="L39" s="364" t="str">
        <f t="shared" si="9"/>
        <v/>
      </c>
      <c r="M39" s="426" t="str">
        <f t="shared" si="10"/>
        <v/>
      </c>
      <c r="N39" s="427" t="str">
        <f t="shared" si="11"/>
        <v/>
      </c>
      <c r="O39" s="428" t="str">
        <f t="shared" si="12"/>
        <v/>
      </c>
      <c r="P39" s="427" t="str">
        <f t="shared" si="13"/>
        <v/>
      </c>
      <c r="Q39" s="428" t="str">
        <f t="shared" si="14"/>
        <v/>
      </c>
      <c r="R39" s="427" t="str">
        <f t="shared" si="15"/>
        <v/>
      </c>
      <c r="S39" s="364" t="str">
        <f t="shared" si="16"/>
        <v/>
      </c>
      <c r="T39" s="1118" t="str">
        <f t="shared" si="17"/>
        <v>1.男 2.女</v>
      </c>
      <c r="U39" s="1119"/>
      <c r="V39" s="1120"/>
      <c r="W39" s="1121" t="str">
        <f t="shared" si="18"/>
        <v/>
      </c>
      <c r="X39" s="1122"/>
      <c r="Y39" s="1123"/>
      <c r="Z39" s="1121" t="str">
        <f t="shared" si="19"/>
        <v/>
      </c>
      <c r="AA39" s="1123"/>
      <c r="AB39" s="429" t="str">
        <f t="shared" si="20"/>
        <v/>
      </c>
      <c r="AC39" s="1124" t="str">
        <f t="shared" si="21"/>
        <v>［</v>
      </c>
      <c r="AD39" s="1124"/>
      <c r="AE39" s="1125" t="str">
        <f t="shared" si="22"/>
        <v>］</v>
      </c>
      <c r="AF39" s="1126"/>
      <c r="AG39" s="436"/>
      <c r="AI39" s="351">
        <v>23</v>
      </c>
      <c r="AJ39" s="431"/>
      <c r="AK39" s="348"/>
      <c r="AL39" s="432"/>
      <c r="AM39" s="433" t="s">
        <v>199</v>
      </c>
      <c r="AN39" s="349"/>
      <c r="AO39" s="348" t="s">
        <v>306</v>
      </c>
      <c r="AP39" s="349"/>
      <c r="AQ39" s="348" t="s">
        <v>202</v>
      </c>
      <c r="AR39" s="349"/>
      <c r="AS39" s="348" t="s">
        <v>203</v>
      </c>
      <c r="AT39" s="348"/>
      <c r="AU39" s="361"/>
      <c r="AV39" s="348"/>
      <c r="AW39" s="434"/>
      <c r="AX39" s="350"/>
      <c r="AY39" s="435"/>
      <c r="AZ39" s="348"/>
      <c r="BA39" s="354"/>
      <c r="BB39" s="432"/>
      <c r="BC39" s="348"/>
      <c r="BD39" s="349"/>
    </row>
    <row r="40" spans="1:56" ht="23.1" customHeight="1" thickBot="1">
      <c r="A40" s="346" t="s">
        <v>480</v>
      </c>
      <c r="C40" s="366" t="str">
        <f t="shared" si="0"/>
        <v/>
      </c>
      <c r="D40" s="365" t="str">
        <f t="shared" si="1"/>
        <v/>
      </c>
      <c r="E40" s="365" t="str">
        <f t="shared" si="2"/>
        <v/>
      </c>
      <c r="F40" s="365" t="str">
        <f t="shared" si="3"/>
        <v/>
      </c>
      <c r="G40" s="365" t="str">
        <f t="shared" si="4"/>
        <v/>
      </c>
      <c r="H40" s="365" t="str">
        <f t="shared" si="5"/>
        <v/>
      </c>
      <c r="I40" s="365" t="str">
        <f t="shared" si="6"/>
        <v/>
      </c>
      <c r="J40" s="365" t="str">
        <f t="shared" si="7"/>
        <v/>
      </c>
      <c r="K40" s="365" t="str">
        <f t="shared" si="8"/>
        <v/>
      </c>
      <c r="L40" s="364" t="str">
        <f t="shared" si="9"/>
        <v/>
      </c>
      <c r="M40" s="426" t="str">
        <f t="shared" si="10"/>
        <v/>
      </c>
      <c r="N40" s="427" t="str">
        <f t="shared" si="11"/>
        <v/>
      </c>
      <c r="O40" s="428" t="str">
        <f t="shared" si="12"/>
        <v/>
      </c>
      <c r="P40" s="427" t="str">
        <f t="shared" si="13"/>
        <v/>
      </c>
      <c r="Q40" s="428" t="str">
        <f t="shared" si="14"/>
        <v/>
      </c>
      <c r="R40" s="427" t="str">
        <f t="shared" si="15"/>
        <v/>
      </c>
      <c r="S40" s="364" t="str">
        <f t="shared" si="16"/>
        <v/>
      </c>
      <c r="T40" s="1118" t="str">
        <f t="shared" si="17"/>
        <v>1.男 2.女</v>
      </c>
      <c r="U40" s="1119"/>
      <c r="V40" s="1120"/>
      <c r="W40" s="1121" t="str">
        <f t="shared" si="18"/>
        <v/>
      </c>
      <c r="X40" s="1122"/>
      <c r="Y40" s="1123"/>
      <c r="Z40" s="1121" t="str">
        <f t="shared" si="19"/>
        <v/>
      </c>
      <c r="AA40" s="1123"/>
      <c r="AB40" s="429" t="str">
        <f t="shared" si="20"/>
        <v/>
      </c>
      <c r="AC40" s="1124" t="str">
        <f t="shared" si="21"/>
        <v>［</v>
      </c>
      <c r="AD40" s="1124"/>
      <c r="AE40" s="1125" t="str">
        <f t="shared" si="22"/>
        <v>］</v>
      </c>
      <c r="AF40" s="1126"/>
      <c r="AG40" s="1134" t="s">
        <v>235</v>
      </c>
      <c r="AH40" s="1135"/>
      <c r="AI40" s="351">
        <v>24</v>
      </c>
      <c r="AJ40" s="431"/>
      <c r="AK40" s="348"/>
      <c r="AL40" s="432"/>
      <c r="AM40" s="433" t="s">
        <v>199</v>
      </c>
      <c r="AN40" s="349"/>
      <c r="AO40" s="348" t="s">
        <v>306</v>
      </c>
      <c r="AP40" s="349"/>
      <c r="AQ40" s="348" t="s">
        <v>202</v>
      </c>
      <c r="AR40" s="349"/>
      <c r="AS40" s="348" t="s">
        <v>203</v>
      </c>
      <c r="AT40" s="348"/>
      <c r="AU40" s="361"/>
      <c r="AV40" s="348"/>
      <c r="AW40" s="434"/>
      <c r="AX40" s="350"/>
      <c r="AY40" s="435"/>
      <c r="AZ40" s="348"/>
      <c r="BA40" s="354"/>
      <c r="BB40" s="432"/>
      <c r="BC40" s="348"/>
      <c r="BD40" s="349"/>
    </row>
    <row r="41" spans="1:56" ht="23.1" customHeight="1" thickBot="1">
      <c r="A41" s="346" t="s">
        <v>481</v>
      </c>
      <c r="C41" s="366" t="str">
        <f t="shared" si="0"/>
        <v/>
      </c>
      <c r="D41" s="365" t="str">
        <f t="shared" si="1"/>
        <v/>
      </c>
      <c r="E41" s="365" t="str">
        <f t="shared" si="2"/>
        <v/>
      </c>
      <c r="F41" s="365" t="str">
        <f t="shared" si="3"/>
        <v/>
      </c>
      <c r="G41" s="365" t="str">
        <f t="shared" si="4"/>
        <v/>
      </c>
      <c r="H41" s="365" t="str">
        <f t="shared" si="5"/>
        <v/>
      </c>
      <c r="I41" s="365" t="str">
        <f t="shared" si="6"/>
        <v/>
      </c>
      <c r="J41" s="365" t="str">
        <f t="shared" si="7"/>
        <v/>
      </c>
      <c r="K41" s="365" t="str">
        <f t="shared" si="8"/>
        <v/>
      </c>
      <c r="L41" s="364" t="str">
        <f t="shared" si="9"/>
        <v/>
      </c>
      <c r="M41" s="426" t="str">
        <f t="shared" si="10"/>
        <v/>
      </c>
      <c r="N41" s="427" t="str">
        <f t="shared" si="11"/>
        <v/>
      </c>
      <c r="O41" s="428" t="str">
        <f t="shared" si="12"/>
        <v/>
      </c>
      <c r="P41" s="427" t="str">
        <f t="shared" si="13"/>
        <v/>
      </c>
      <c r="Q41" s="428" t="str">
        <f t="shared" si="14"/>
        <v/>
      </c>
      <c r="R41" s="427" t="str">
        <f t="shared" si="15"/>
        <v/>
      </c>
      <c r="S41" s="364" t="str">
        <f t="shared" si="16"/>
        <v/>
      </c>
      <c r="T41" s="1118" t="str">
        <f t="shared" si="17"/>
        <v>1.男 2.女</v>
      </c>
      <c r="U41" s="1119"/>
      <c r="V41" s="1120"/>
      <c r="W41" s="1121" t="str">
        <f t="shared" si="18"/>
        <v/>
      </c>
      <c r="X41" s="1122"/>
      <c r="Y41" s="1123"/>
      <c r="Z41" s="1121" t="str">
        <f t="shared" si="19"/>
        <v/>
      </c>
      <c r="AA41" s="1123"/>
      <c r="AB41" s="429" t="str">
        <f t="shared" si="20"/>
        <v/>
      </c>
      <c r="AC41" s="1124" t="str">
        <f t="shared" si="21"/>
        <v>［</v>
      </c>
      <c r="AD41" s="1124"/>
      <c r="AE41" s="1125" t="str">
        <f t="shared" si="22"/>
        <v>］</v>
      </c>
      <c r="AF41" s="1126"/>
      <c r="AG41" s="436"/>
      <c r="AH41" s="437" t="s">
        <v>161</v>
      </c>
      <c r="AI41" s="351">
        <v>25</v>
      </c>
      <c r="AJ41" s="431"/>
      <c r="AK41" s="348"/>
      <c r="AL41" s="432"/>
      <c r="AM41" s="433" t="s">
        <v>199</v>
      </c>
      <c r="AN41" s="349"/>
      <c r="AO41" s="348" t="s">
        <v>306</v>
      </c>
      <c r="AP41" s="349"/>
      <c r="AQ41" s="348" t="s">
        <v>202</v>
      </c>
      <c r="AR41" s="349"/>
      <c r="AS41" s="348" t="s">
        <v>203</v>
      </c>
      <c r="AT41" s="348"/>
      <c r="AU41" s="361"/>
      <c r="AV41" s="348"/>
      <c r="AW41" s="434"/>
      <c r="AX41" s="350"/>
      <c r="AY41" s="435"/>
      <c r="AZ41" s="348"/>
      <c r="BA41" s="354"/>
      <c r="BB41" s="432"/>
      <c r="BC41" s="348"/>
      <c r="BD41" s="349"/>
    </row>
    <row r="42" spans="1:56" ht="15.9" customHeight="1">
      <c r="AE42" s="1100"/>
      <c r="AF42" s="1100"/>
      <c r="AG42" s="1100"/>
      <c r="AH42" s="1100"/>
      <c r="AI42" s="351"/>
      <c r="AJ42" s="339"/>
    </row>
    <row r="43" spans="1:56" ht="15.9" customHeight="1">
      <c r="A43" s="346"/>
      <c r="H43" s="346"/>
      <c r="I43" s="346"/>
      <c r="J43" s="346"/>
      <c r="K43" s="346"/>
      <c r="L43" s="346"/>
      <c r="M43" s="346"/>
      <c r="N43" s="340"/>
      <c r="O43" s="340"/>
      <c r="P43" s="340"/>
      <c r="Q43" s="346"/>
      <c r="R43" s="346"/>
      <c r="S43" s="346"/>
      <c r="T43" s="346"/>
      <c r="U43" s="346"/>
      <c r="V43" s="346"/>
      <c r="W43" s="346"/>
      <c r="X43" s="346"/>
      <c r="Y43" s="346"/>
      <c r="Z43" s="346"/>
      <c r="AA43" s="346"/>
      <c r="AB43" s="346"/>
      <c r="AI43" s="351"/>
      <c r="AJ43" s="351"/>
    </row>
    <row r="44" spans="1:56" ht="15.9" customHeight="1">
      <c r="A44" s="346"/>
      <c r="H44" s="346"/>
      <c r="I44" s="346"/>
      <c r="J44" s="346"/>
      <c r="K44" s="346"/>
      <c r="L44" s="346"/>
      <c r="M44" s="346"/>
      <c r="N44" s="340"/>
      <c r="O44" s="340"/>
      <c r="P44" s="340"/>
      <c r="Q44" s="346"/>
      <c r="R44" s="346"/>
      <c r="S44" s="346"/>
      <c r="T44" s="346"/>
      <c r="U44" s="346"/>
      <c r="V44" s="346"/>
      <c r="W44" s="346"/>
      <c r="X44" s="346"/>
      <c r="Y44" s="346"/>
      <c r="Z44" s="346"/>
      <c r="AA44" s="346"/>
      <c r="AB44" s="346"/>
      <c r="AH44" s="438"/>
      <c r="AI44" s="351"/>
      <c r="AJ44" s="351"/>
    </row>
    <row r="45" spans="1:56" ht="15.9" customHeight="1">
      <c r="A45" s="346"/>
      <c r="H45" s="346"/>
      <c r="I45" s="346"/>
      <c r="J45" s="346"/>
      <c r="K45" s="346"/>
      <c r="L45" s="346"/>
      <c r="M45" s="346"/>
      <c r="N45" s="340"/>
      <c r="O45" s="340"/>
      <c r="P45" s="340"/>
      <c r="Q45" s="346"/>
      <c r="R45" s="346"/>
      <c r="S45" s="346"/>
      <c r="T45" s="346"/>
      <c r="U45" s="346"/>
      <c r="V45" s="346"/>
      <c r="W45" s="346"/>
      <c r="X45" s="346"/>
      <c r="Y45" s="346"/>
      <c r="Z45" s="346"/>
      <c r="AA45" s="346"/>
      <c r="AB45" s="346"/>
      <c r="AH45" s="438"/>
      <c r="AI45" s="351"/>
      <c r="AJ45" s="351"/>
    </row>
    <row r="46" spans="1:56" ht="15.9" customHeight="1">
      <c r="A46" s="346"/>
      <c r="H46" s="346"/>
      <c r="I46" s="346"/>
      <c r="J46" s="346"/>
      <c r="K46" s="346"/>
      <c r="L46" s="346"/>
      <c r="M46" s="346"/>
      <c r="N46" s="340"/>
      <c r="O46" s="340"/>
      <c r="P46" s="340"/>
      <c r="Q46" s="346"/>
      <c r="R46" s="346"/>
      <c r="S46" s="346"/>
      <c r="T46" s="346"/>
      <c r="U46" s="346"/>
      <c r="V46" s="346"/>
      <c r="W46" s="346"/>
      <c r="X46" s="346"/>
      <c r="Y46" s="346"/>
      <c r="Z46" s="346"/>
      <c r="AA46" s="346"/>
      <c r="AB46" s="346"/>
      <c r="AH46" s="438"/>
      <c r="AI46" s="351"/>
      <c r="AJ46" s="351"/>
    </row>
    <row r="47" spans="1:56" ht="15.9" customHeight="1">
      <c r="A47" s="346"/>
      <c r="H47" s="346"/>
      <c r="I47" s="346"/>
      <c r="J47" s="346"/>
      <c r="K47" s="346"/>
      <c r="L47" s="346"/>
      <c r="M47" s="346"/>
      <c r="N47" s="340"/>
      <c r="O47" s="340"/>
      <c r="P47" s="340"/>
      <c r="Q47" s="346"/>
      <c r="R47" s="346"/>
      <c r="S47" s="346"/>
      <c r="T47" s="346"/>
      <c r="U47" s="346"/>
      <c r="V47" s="346"/>
      <c r="W47" s="346"/>
      <c r="X47" s="346"/>
      <c r="Y47" s="346"/>
      <c r="Z47" s="346"/>
      <c r="AA47" s="346"/>
      <c r="AB47" s="346"/>
      <c r="AH47" s="438"/>
      <c r="AI47" s="351"/>
      <c r="AJ47" s="382"/>
    </row>
    <row r="48" spans="1:56" ht="15.9" customHeight="1">
      <c r="H48" s="346"/>
      <c r="I48" s="346"/>
      <c r="J48" s="346"/>
      <c r="K48" s="346"/>
      <c r="L48" s="346"/>
      <c r="M48" s="346"/>
      <c r="N48" s="346"/>
      <c r="O48" s="346"/>
      <c r="P48" s="346"/>
      <c r="Q48" s="346"/>
      <c r="R48" s="346"/>
      <c r="S48" s="346"/>
      <c r="T48" s="346"/>
      <c r="U48" s="346"/>
      <c r="V48" s="346"/>
      <c r="W48" s="346"/>
      <c r="X48" s="346"/>
      <c r="Y48" s="346"/>
      <c r="Z48" s="346"/>
      <c r="AA48" s="346"/>
      <c r="AB48" s="346"/>
      <c r="AI48" s="439"/>
      <c r="AJ48" s="351"/>
    </row>
    <row r="49" spans="8:36" ht="15.9" customHeight="1">
      <c r="H49" s="340"/>
      <c r="I49" s="340"/>
      <c r="J49" s="340"/>
      <c r="K49" s="340"/>
      <c r="L49" s="340"/>
      <c r="M49" s="340"/>
      <c r="N49" s="346"/>
      <c r="O49" s="346"/>
      <c r="P49" s="340"/>
      <c r="Q49" s="340"/>
      <c r="R49" s="340"/>
      <c r="S49" s="340"/>
      <c r="T49" s="340"/>
      <c r="U49" s="340"/>
      <c r="V49" s="340"/>
      <c r="W49" s="340"/>
      <c r="X49" s="340"/>
      <c r="Y49" s="340"/>
      <c r="Z49" s="340"/>
      <c r="AA49" s="340"/>
      <c r="AB49" s="340"/>
      <c r="AI49" s="439"/>
      <c r="AJ49" s="351"/>
    </row>
    <row r="50" spans="8:36" ht="15.9" customHeight="1">
      <c r="H50" s="340"/>
      <c r="I50" s="340"/>
      <c r="J50" s="340"/>
      <c r="K50" s="340"/>
      <c r="L50" s="340"/>
      <c r="M50" s="340"/>
      <c r="N50" s="346"/>
      <c r="O50" s="346"/>
      <c r="P50" s="340"/>
      <c r="Q50" s="340"/>
      <c r="R50" s="340"/>
      <c r="S50" s="340"/>
      <c r="T50" s="340"/>
      <c r="U50" s="340"/>
      <c r="V50" s="340"/>
      <c r="W50" s="340"/>
      <c r="X50" s="340"/>
      <c r="Y50" s="340"/>
      <c r="Z50" s="340"/>
      <c r="AA50" s="340"/>
      <c r="AB50" s="340"/>
      <c r="AF50" s="438"/>
      <c r="AG50" s="438"/>
    </row>
    <row r="53" spans="8:36" ht="15.9" customHeight="1">
      <c r="AI53" s="262"/>
    </row>
    <row r="54" spans="8:36" ht="15.9" customHeight="1">
      <c r="AI54" s="262"/>
    </row>
    <row r="56" spans="8:36" ht="15.9" customHeight="1">
      <c r="AI56" s="262"/>
    </row>
    <row r="61" spans="8:36" ht="15.9" customHeight="1">
      <c r="AJ61" s="340"/>
    </row>
    <row r="62" spans="8:36" ht="15.9" customHeight="1">
      <c r="AI62" s="351"/>
      <c r="AJ62" s="340"/>
    </row>
    <row r="63" spans="8:36" ht="15.9" customHeight="1">
      <c r="AI63" s="351"/>
      <c r="AJ63" s="351"/>
    </row>
    <row r="64" spans="8:36" ht="15.9" customHeight="1">
      <c r="AI64" s="351"/>
      <c r="AJ64" s="351"/>
    </row>
    <row r="65" spans="35:36" ht="15.9" customHeight="1">
      <c r="AI65" s="351"/>
      <c r="AJ65" s="351"/>
    </row>
    <row r="66" spans="35:36" ht="15.9" customHeight="1">
      <c r="AI66" s="439"/>
      <c r="AJ66" s="351"/>
    </row>
    <row r="67" spans="35:36" ht="15.9" customHeight="1">
      <c r="AI67" s="439"/>
      <c r="AJ67" s="351"/>
    </row>
    <row r="68" spans="35:36" ht="15.9" customHeight="1">
      <c r="AI68" s="440"/>
      <c r="AJ68" s="382"/>
    </row>
    <row r="69" spans="35:36" ht="15.9" customHeight="1">
      <c r="AI69" s="262"/>
      <c r="AJ69" s="351"/>
    </row>
    <row r="70" spans="35:36" ht="15.9" customHeight="1">
      <c r="AJ70" s="351"/>
    </row>
    <row r="71" spans="35:36" ht="15.9" customHeight="1">
      <c r="AJ71" s="340"/>
    </row>
    <row r="72" spans="35:36" ht="15.9" customHeight="1">
      <c r="AJ72" s="340"/>
    </row>
    <row r="73" spans="35:36" ht="15.9" customHeight="1">
      <c r="AJ73" s="340"/>
    </row>
    <row r="74" spans="35:36" ht="15.9" customHeight="1">
      <c r="AI74" s="351"/>
      <c r="AJ74" s="351"/>
    </row>
    <row r="75" spans="35:36" ht="15.9" customHeight="1">
      <c r="AI75" s="351"/>
      <c r="AJ75" s="351"/>
    </row>
    <row r="76" spans="35:36" ht="15.9" customHeight="1">
      <c r="AI76" s="351"/>
      <c r="AJ76" s="351"/>
    </row>
    <row r="77" spans="35:36" ht="15.9" customHeight="1">
      <c r="AI77" s="439"/>
      <c r="AJ77" s="351"/>
    </row>
    <row r="78" spans="35:36" ht="15.9" customHeight="1">
      <c r="AI78" s="439"/>
      <c r="AJ78" s="351"/>
    </row>
    <row r="79" spans="35:36" ht="15.9" customHeight="1">
      <c r="AI79" s="440"/>
      <c r="AJ79" s="382"/>
    </row>
    <row r="80" spans="35:36" ht="15.9" customHeight="1">
      <c r="AI80" s="262"/>
      <c r="AJ80" s="351"/>
    </row>
    <row r="81" spans="35:36" ht="15.9" customHeight="1">
      <c r="AJ81" s="351"/>
    </row>
    <row r="82" spans="35:36" ht="15.9" customHeight="1">
      <c r="AJ82" s="340"/>
    </row>
    <row r="83" spans="35:36" ht="15.9" customHeight="1">
      <c r="AJ83" s="340"/>
    </row>
    <row r="84" spans="35:36" ht="15.9" customHeight="1">
      <c r="AJ84" s="340"/>
    </row>
    <row r="85" spans="35:36" ht="15.9" customHeight="1">
      <c r="AI85" s="351"/>
      <c r="AJ85" s="351"/>
    </row>
    <row r="86" spans="35:36" ht="15.9" customHeight="1">
      <c r="AI86" s="351"/>
      <c r="AJ86" s="351"/>
    </row>
    <row r="87" spans="35:36" ht="15.9" customHeight="1">
      <c r="AI87" s="351"/>
      <c r="AJ87" s="351"/>
    </row>
    <row r="88" spans="35:36" ht="15.9" customHeight="1">
      <c r="AI88" s="439"/>
      <c r="AJ88" s="351"/>
    </row>
    <row r="89" spans="35:36" ht="15.9" customHeight="1">
      <c r="AI89" s="439"/>
      <c r="AJ89" s="351"/>
    </row>
    <row r="90" spans="35:36" ht="15.9" customHeight="1">
      <c r="AI90" s="440"/>
      <c r="AJ90" s="382"/>
    </row>
    <row r="91" spans="35:36" ht="15.9" customHeight="1">
      <c r="AI91" s="262"/>
      <c r="AJ91" s="351"/>
    </row>
    <row r="92" spans="35:36" ht="15.9" customHeight="1">
      <c r="AJ92" s="351"/>
    </row>
    <row r="93" spans="35:36" ht="15.9" customHeight="1">
      <c r="AJ93" s="340"/>
    </row>
    <row r="94" spans="35:36" ht="15.9" customHeight="1">
      <c r="AJ94" s="340"/>
    </row>
    <row r="95" spans="35:36" ht="15.9" customHeight="1">
      <c r="AJ95" s="340"/>
    </row>
    <row r="96" spans="35:36" ht="15.9" customHeight="1">
      <c r="AI96" s="351"/>
      <c r="AJ96" s="351"/>
    </row>
    <row r="97" spans="35:36" ht="15.9" customHeight="1">
      <c r="AI97" s="351"/>
      <c r="AJ97" s="351"/>
    </row>
    <row r="98" spans="35:36" ht="15.9" customHeight="1">
      <c r="AI98" s="351"/>
      <c r="AJ98" s="351"/>
    </row>
    <row r="99" spans="35:36" ht="15.9" customHeight="1">
      <c r="AI99" s="439"/>
      <c r="AJ99" s="351"/>
    </row>
    <row r="100" spans="35:36" ht="15.9" customHeight="1">
      <c r="AI100" s="439"/>
      <c r="AJ100" s="351"/>
    </row>
    <row r="101" spans="35:36" ht="15.9" customHeight="1">
      <c r="AI101" s="440"/>
      <c r="AJ101" s="382"/>
    </row>
    <row r="102" spans="35:36" ht="15.9" customHeight="1">
      <c r="AI102" s="262"/>
      <c r="AJ102" s="351"/>
    </row>
    <row r="103" spans="35:36" ht="15.9" customHeight="1">
      <c r="AJ103" s="351"/>
    </row>
    <row r="104" spans="35:36" ht="15.9" customHeight="1">
      <c r="AI104" s="439"/>
      <c r="AJ104" s="340"/>
    </row>
    <row r="105" spans="35:36" ht="15.9" customHeight="1">
      <c r="AI105" s="439"/>
      <c r="AJ105" s="340"/>
    </row>
    <row r="106" spans="35:36" ht="15.9" customHeight="1">
      <c r="AI106" s="439"/>
      <c r="AJ106" s="340"/>
    </row>
    <row r="107" spans="35:36" ht="15.9" customHeight="1">
      <c r="AI107" s="439"/>
      <c r="AJ107" s="340"/>
    </row>
    <row r="108" spans="35:36" ht="15.9" customHeight="1">
      <c r="AI108" s="439"/>
      <c r="AJ108" s="340"/>
    </row>
    <row r="109" spans="35:36" ht="15.9" customHeight="1">
      <c r="AI109" s="439"/>
      <c r="AJ109" s="340"/>
    </row>
    <row r="110" spans="35:36" ht="15.9" customHeight="1">
      <c r="AI110" s="439"/>
      <c r="AJ110" s="340"/>
    </row>
    <row r="111" spans="35:36" ht="15.9" customHeight="1">
      <c r="AI111" s="439"/>
      <c r="AJ111" s="340"/>
    </row>
    <row r="112" spans="35:36" ht="15.9" customHeight="1">
      <c r="AI112" s="439"/>
      <c r="AJ112" s="340"/>
    </row>
    <row r="113" spans="35:36" ht="15.9" customHeight="1">
      <c r="AI113" s="439"/>
      <c r="AJ113" s="340"/>
    </row>
    <row r="114" spans="35:36" ht="15.9" customHeight="1">
      <c r="AI114" s="439"/>
      <c r="AJ114" s="340"/>
    </row>
    <row r="115" spans="35:36" ht="15.9" customHeight="1">
      <c r="AI115" s="439"/>
      <c r="AJ115" s="340"/>
    </row>
    <row r="116" spans="35:36" ht="15.9" customHeight="1">
      <c r="AI116" s="439"/>
      <c r="AJ116" s="340"/>
    </row>
    <row r="117" spans="35:36" ht="15.9" customHeight="1">
      <c r="AI117" s="439"/>
      <c r="AJ117" s="340"/>
    </row>
    <row r="118" spans="35:36" ht="15.9" customHeight="1">
      <c r="AI118" s="439"/>
      <c r="AJ118" s="340"/>
    </row>
    <row r="119" spans="35:36" ht="15.9" customHeight="1">
      <c r="AI119" s="439"/>
      <c r="AJ119" s="340"/>
    </row>
    <row r="120" spans="35:36" ht="15.9" customHeight="1">
      <c r="AI120" s="439"/>
      <c r="AJ120" s="340"/>
    </row>
    <row r="121" spans="35:36" ht="15.9" customHeight="1">
      <c r="AI121" s="439"/>
      <c r="AJ121" s="340"/>
    </row>
    <row r="122" spans="35:36" ht="15.9" customHeight="1">
      <c r="AI122" s="439"/>
      <c r="AJ122" s="340"/>
    </row>
    <row r="123" spans="35:36" ht="15.9" customHeight="1">
      <c r="AI123" s="439"/>
      <c r="AJ123" s="340"/>
    </row>
    <row r="124" spans="35:36" ht="15.9" customHeight="1">
      <c r="AI124" s="439"/>
      <c r="AJ124" s="340"/>
    </row>
    <row r="125" spans="35:36" ht="15.9" customHeight="1">
      <c r="AI125" s="439"/>
      <c r="AJ125" s="340"/>
    </row>
    <row r="126" spans="35:36" ht="15.9" customHeight="1">
      <c r="AI126" s="439"/>
      <c r="AJ126" s="340"/>
    </row>
    <row r="127" spans="35:36" ht="15.9" customHeight="1">
      <c r="AI127" s="439"/>
      <c r="AJ127" s="340"/>
    </row>
    <row r="128" spans="35:36" ht="15.9" customHeight="1">
      <c r="AI128" s="439"/>
      <c r="AJ128" s="340"/>
    </row>
    <row r="129" spans="35:36" ht="15.9" customHeight="1">
      <c r="AI129" s="439"/>
      <c r="AJ129" s="340"/>
    </row>
    <row r="130" spans="35:36" ht="15.9" customHeight="1">
      <c r="AI130" s="439"/>
      <c r="AJ130" s="340"/>
    </row>
    <row r="131" spans="35:36" ht="15.9" customHeight="1">
      <c r="AI131" s="439"/>
      <c r="AJ131" s="340"/>
    </row>
    <row r="132" spans="35:36" ht="15.9" customHeight="1">
      <c r="AI132" s="439"/>
      <c r="AJ132" s="340"/>
    </row>
    <row r="133" spans="35:36" ht="15.9" customHeight="1">
      <c r="AI133" s="439"/>
      <c r="AJ133" s="340"/>
    </row>
    <row r="134" spans="35:36" ht="15.9" customHeight="1">
      <c r="AI134" s="439"/>
      <c r="AJ134" s="340"/>
    </row>
    <row r="135" spans="35:36" ht="15.9" customHeight="1">
      <c r="AI135" s="439"/>
      <c r="AJ135" s="340"/>
    </row>
    <row r="136" spans="35:36" ht="15.9" customHeight="1">
      <c r="AI136" s="439"/>
      <c r="AJ136" s="340"/>
    </row>
    <row r="137" spans="35:36" ht="15.9" customHeight="1">
      <c r="AI137" s="439"/>
      <c r="AJ137" s="340"/>
    </row>
    <row r="138" spans="35:36" ht="15.9" customHeight="1">
      <c r="AI138" s="439"/>
      <c r="AJ138" s="340"/>
    </row>
    <row r="139" spans="35:36" ht="15.9" customHeight="1">
      <c r="AI139" s="439"/>
      <c r="AJ139" s="340"/>
    </row>
    <row r="140" spans="35:36" ht="15.9" customHeight="1">
      <c r="AI140" s="439"/>
      <c r="AJ140" s="340"/>
    </row>
    <row r="141" spans="35:36" ht="15.9" customHeight="1">
      <c r="AI141" s="439"/>
      <c r="AJ141" s="340"/>
    </row>
    <row r="142" spans="35:36" ht="15.9" customHeight="1">
      <c r="AI142" s="439"/>
      <c r="AJ142" s="340"/>
    </row>
    <row r="143" spans="35:36" ht="15.9" customHeight="1">
      <c r="AI143" s="439"/>
      <c r="AJ143" s="340"/>
    </row>
    <row r="144" spans="35:36" ht="15.9" customHeight="1">
      <c r="AI144" s="439"/>
      <c r="AJ144" s="340"/>
    </row>
    <row r="145" spans="35:36" ht="15.9" customHeight="1">
      <c r="AI145" s="439"/>
      <c r="AJ145" s="340"/>
    </row>
    <row r="146" spans="35:36" ht="15.9" customHeight="1">
      <c r="AI146" s="439"/>
      <c r="AJ146" s="340"/>
    </row>
    <row r="147" spans="35:36" ht="15.9" customHeight="1">
      <c r="AI147" s="439"/>
      <c r="AJ147" s="340"/>
    </row>
    <row r="148" spans="35:36" ht="15.9" customHeight="1">
      <c r="AI148" s="439"/>
      <c r="AJ148" s="340"/>
    </row>
    <row r="149" spans="35:36" ht="15.9" customHeight="1">
      <c r="AI149" s="439"/>
      <c r="AJ149" s="340"/>
    </row>
    <row r="150" spans="35:36" ht="15.9" customHeight="1">
      <c r="AI150" s="439"/>
      <c r="AJ150" s="340"/>
    </row>
    <row r="151" spans="35:36" ht="15.9" customHeight="1">
      <c r="AI151" s="439"/>
      <c r="AJ151" s="340"/>
    </row>
    <row r="152" spans="35:36" ht="15.9" customHeight="1">
      <c r="AI152" s="439"/>
      <c r="AJ152" s="340"/>
    </row>
    <row r="153" spans="35:36" ht="15.9" customHeight="1">
      <c r="AI153" s="439"/>
      <c r="AJ153" s="340"/>
    </row>
    <row r="154" spans="35:36" ht="15.9" customHeight="1">
      <c r="AI154" s="439"/>
      <c r="AJ154" s="340"/>
    </row>
    <row r="155" spans="35:36" ht="15.9" customHeight="1">
      <c r="AI155" s="439"/>
      <c r="AJ155" s="340"/>
    </row>
    <row r="156" spans="35:36" ht="15.9" customHeight="1">
      <c r="AI156" s="439"/>
      <c r="AJ156" s="340"/>
    </row>
    <row r="157" spans="35:36" ht="15.9" customHeight="1">
      <c r="AI157" s="439"/>
      <c r="AJ157" s="340"/>
    </row>
    <row r="158" spans="35:36" ht="15.9" customHeight="1">
      <c r="AI158" s="439"/>
      <c r="AJ158" s="340"/>
    </row>
    <row r="159" spans="35:36" ht="15.9" customHeight="1">
      <c r="AI159" s="439"/>
      <c r="AJ159" s="340"/>
    </row>
    <row r="160" spans="35:36" ht="15.9" customHeight="1">
      <c r="AI160" s="439"/>
      <c r="AJ160" s="340"/>
    </row>
    <row r="161" spans="35:36" ht="15.9" customHeight="1">
      <c r="AI161" s="439"/>
      <c r="AJ161" s="340"/>
    </row>
    <row r="162" spans="35:36" ht="15.9" customHeight="1">
      <c r="AI162" s="439"/>
      <c r="AJ162" s="340"/>
    </row>
    <row r="164" spans="35:36" ht="15.9" customHeight="1">
      <c r="AI164" s="439"/>
    </row>
  </sheetData>
  <mergeCells count="155">
    <mergeCell ref="T41:V41"/>
    <mergeCell ref="W41:Y41"/>
    <mergeCell ref="Z41:AA41"/>
    <mergeCell ref="AC41:AD41"/>
    <mergeCell ref="AE41:AF41"/>
    <mergeCell ref="AE42:AH42"/>
    <mergeCell ref="T40:V40"/>
    <mergeCell ref="W40:Y40"/>
    <mergeCell ref="Z40:AA40"/>
    <mergeCell ref="AC40:AD40"/>
    <mergeCell ref="AE40:AF40"/>
    <mergeCell ref="AG40:AH40"/>
    <mergeCell ref="T38:V38"/>
    <mergeCell ref="W38:Y38"/>
    <mergeCell ref="Z38:AA38"/>
    <mergeCell ref="AC38:AD38"/>
    <mergeCell ref="AE38:AF38"/>
    <mergeCell ref="T39:V39"/>
    <mergeCell ref="W39:Y39"/>
    <mergeCell ref="Z39:AA39"/>
    <mergeCell ref="AC39:AD39"/>
    <mergeCell ref="AE39:AF39"/>
    <mergeCell ref="T36:V36"/>
    <mergeCell ref="W36:Y36"/>
    <mergeCell ref="Z36:AA36"/>
    <mergeCell ref="AC36:AD36"/>
    <mergeCell ref="AE36:AF36"/>
    <mergeCell ref="T37:V37"/>
    <mergeCell ref="W37:Y37"/>
    <mergeCell ref="Z37:AA37"/>
    <mergeCell ref="AC37:AD37"/>
    <mergeCell ref="AE37:AF37"/>
    <mergeCell ref="T34:V34"/>
    <mergeCell ref="W34:Y34"/>
    <mergeCell ref="Z34:AA34"/>
    <mergeCell ref="AC34:AD34"/>
    <mergeCell ref="AE34:AF34"/>
    <mergeCell ref="T35:V35"/>
    <mergeCell ref="W35:Y35"/>
    <mergeCell ref="Z35:AA35"/>
    <mergeCell ref="AC35:AD35"/>
    <mergeCell ref="AE35:AF35"/>
    <mergeCell ref="T32:V32"/>
    <mergeCell ref="W32:Y32"/>
    <mergeCell ref="Z32:AA32"/>
    <mergeCell ref="AC32:AD32"/>
    <mergeCell ref="AE32:AF32"/>
    <mergeCell ref="T33:V33"/>
    <mergeCell ref="W33:Y33"/>
    <mergeCell ref="Z33:AA33"/>
    <mergeCell ref="AC33:AD33"/>
    <mergeCell ref="AE33:AF33"/>
    <mergeCell ref="T30:V30"/>
    <mergeCell ref="W30:Y30"/>
    <mergeCell ref="Z30:AA30"/>
    <mergeCell ref="AC30:AD30"/>
    <mergeCell ref="AE30:AF30"/>
    <mergeCell ref="T31:V31"/>
    <mergeCell ref="W31:Y31"/>
    <mergeCell ref="Z31:AA31"/>
    <mergeCell ref="AC31:AD31"/>
    <mergeCell ref="AE31:AF31"/>
    <mergeCell ref="T28:V28"/>
    <mergeCell ref="W28:Y28"/>
    <mergeCell ref="Z28:AA28"/>
    <mergeCell ref="AC28:AD28"/>
    <mergeCell ref="AE28:AF28"/>
    <mergeCell ref="T29:V29"/>
    <mergeCell ref="W29:Y29"/>
    <mergeCell ref="Z29:AA29"/>
    <mergeCell ref="AC29:AD29"/>
    <mergeCell ref="AE29:AF29"/>
    <mergeCell ref="T26:V26"/>
    <mergeCell ref="W26:Y26"/>
    <mergeCell ref="Z26:AA26"/>
    <mergeCell ref="AC26:AD26"/>
    <mergeCell ref="AE26:AF26"/>
    <mergeCell ref="T27:V27"/>
    <mergeCell ref="W27:Y27"/>
    <mergeCell ref="Z27:AA27"/>
    <mergeCell ref="AC27:AD27"/>
    <mergeCell ref="AE27:AF27"/>
    <mergeCell ref="T24:V24"/>
    <mergeCell ref="W24:Y24"/>
    <mergeCell ref="Z24:AA24"/>
    <mergeCell ref="AC24:AD24"/>
    <mergeCell ref="AE24:AF24"/>
    <mergeCell ref="T25:V25"/>
    <mergeCell ref="W25:Y25"/>
    <mergeCell ref="Z25:AA25"/>
    <mergeCell ref="AC25:AD25"/>
    <mergeCell ref="AE25:AF25"/>
    <mergeCell ref="T22:V22"/>
    <mergeCell ref="W22:Y22"/>
    <mergeCell ref="Z22:AA22"/>
    <mergeCell ref="AC22:AD22"/>
    <mergeCell ref="AE22:AF22"/>
    <mergeCell ref="T23:V23"/>
    <mergeCell ref="W23:Y23"/>
    <mergeCell ref="Z23:AA23"/>
    <mergeCell ref="AC23:AD23"/>
    <mergeCell ref="AE23:AF23"/>
    <mergeCell ref="T20:V20"/>
    <mergeCell ref="W20:Y20"/>
    <mergeCell ref="Z20:AA20"/>
    <mergeCell ref="AC20:AD20"/>
    <mergeCell ref="AE20:AF20"/>
    <mergeCell ref="T21:V21"/>
    <mergeCell ref="W21:Y21"/>
    <mergeCell ref="Z21:AA21"/>
    <mergeCell ref="AC21:AD21"/>
    <mergeCell ref="AE21:AF21"/>
    <mergeCell ref="T18:V18"/>
    <mergeCell ref="W18:Y18"/>
    <mergeCell ref="Z18:AA18"/>
    <mergeCell ref="AC18:AD18"/>
    <mergeCell ref="AE18:AF18"/>
    <mergeCell ref="T19:V19"/>
    <mergeCell ref="W19:Y19"/>
    <mergeCell ref="Z19:AA19"/>
    <mergeCell ref="AC19:AD19"/>
    <mergeCell ref="AE19:AF19"/>
    <mergeCell ref="T17:V17"/>
    <mergeCell ref="W17:Y17"/>
    <mergeCell ref="Z17:AA17"/>
    <mergeCell ref="AC17:AD17"/>
    <mergeCell ref="AE17:AF17"/>
    <mergeCell ref="AY12:BA14"/>
    <mergeCell ref="AI13:AI14"/>
    <mergeCell ref="AJ13:AV15"/>
    <mergeCell ref="BB13:BC13"/>
    <mergeCell ref="C15:AF15"/>
    <mergeCell ref="C16:L16"/>
    <mergeCell ref="M16:S16"/>
    <mergeCell ref="T16:V16"/>
    <mergeCell ref="W16:Y16"/>
    <mergeCell ref="Z16:AA16"/>
    <mergeCell ref="BB11:BC11"/>
    <mergeCell ref="E12:H12"/>
    <mergeCell ref="I12:L12"/>
    <mergeCell ref="O12:V12"/>
    <mergeCell ref="W12:Z12"/>
    <mergeCell ref="AJ12:AT12"/>
    <mergeCell ref="AB16:AF16"/>
    <mergeCell ref="AL16:AR16"/>
    <mergeCell ref="AZ16:BB16"/>
    <mergeCell ref="A1:AH1"/>
    <mergeCell ref="A2:AH2"/>
    <mergeCell ref="AD3:AF3"/>
    <mergeCell ref="A5:AH5"/>
    <mergeCell ref="D7:G7"/>
    <mergeCell ref="K7:R7"/>
    <mergeCell ref="AD9:AF9"/>
    <mergeCell ref="E11:H11"/>
    <mergeCell ref="I11:AA11"/>
  </mergeCells>
  <phoneticPr fontId="3"/>
  <dataValidations count="6">
    <dataValidation type="textLength" operator="equal" allowBlank="1" showInputMessage="1" showErrorMessage="1" prompt="6桁で入力ください。_x000a_5桁未満の場合は0を左詰めしてください。" sqref="BD17:BD41" xr:uid="{00000000-0002-0000-1100-000000000000}">
      <formula1>6</formula1>
    </dataValidation>
    <dataValidation type="textLength" imeMode="disabled" operator="equal" allowBlank="1" showInputMessage="1" showErrorMessage="1" error="2桁の数字を入力ください。" prompt="2桁の数字を入力ください。" sqref="AN17:AN41 AP17:AP41 AR17:AR41" xr:uid="{00000000-0002-0000-1100-000001000000}">
      <formula1>2</formula1>
    </dataValidation>
    <dataValidation type="list" allowBlank="1" showInputMessage="1" showErrorMessage="1" sqref="AL17:AL41" xr:uid="{00000000-0002-0000-1100-000002000000}">
      <formula1>"S,H,R"</formula1>
    </dataValidation>
    <dataValidation type="list" allowBlank="1" showInputMessage="1" showErrorMessage="1" sqref="AU17:AU41" xr:uid="{00000000-0002-0000-1100-000003000000}">
      <formula1>"1.男,2.女"</formula1>
    </dataValidation>
    <dataValidation type="list" allowBlank="1" showInputMessage="1" showErrorMessage="1" sqref="AY17:AY41" xr:uid="{00000000-0002-0000-1100-000004000000}">
      <formula1>"政令使用人,営業,営業事務,政令使用人,"</formula1>
    </dataValidation>
    <dataValidation type="list" allowBlank="1" showInputMessage="1" showErrorMessage="1" sqref="BA17:BA41" xr:uid="{00000000-0002-0000-1100-000005000000}">
      <formula1>"○,　"</formula1>
    </dataValidation>
  </dataValidations>
  <pageMargins left="0.59055118110236227" right="0.59055118110236227" top="0.59055118110236227" bottom="0.39370078740157483" header="0.51181102362204722" footer="0.51181102362204722"/>
  <pageSetup paperSize="9" scale="92" orientation="portrait" blackAndWhite="1" horizontalDpi="300" verticalDpi="300"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66FFFF"/>
  </sheetPr>
  <dimension ref="A1:W149"/>
  <sheetViews>
    <sheetView showGridLines="0" view="pageBreakPreview" zoomScaleNormal="100" zoomScaleSheetLayoutView="100" workbookViewId="0">
      <selection sqref="A1:W1"/>
    </sheetView>
  </sheetViews>
  <sheetFormatPr defaultColWidth="9" defaultRowHeight="20.100000000000001" customHeight="1"/>
  <cols>
    <col min="1" max="23" width="3.77734375" style="231" customWidth="1"/>
    <col min="24" max="24" width="5.77734375" style="231" customWidth="1"/>
    <col min="25" max="26" width="9" style="231"/>
    <col min="27" max="27" width="4.77734375" style="231" customWidth="1"/>
    <col min="28" max="28" width="7.21875" style="231" customWidth="1"/>
    <col min="29" max="16384" width="9" style="231"/>
  </cols>
  <sheetData>
    <row r="1" spans="1:23" ht="25.2" customHeight="1">
      <c r="A1" s="1136" t="s">
        <v>484</v>
      </c>
      <c r="B1" s="1136"/>
      <c r="C1" s="1136"/>
      <c r="D1" s="1136"/>
      <c r="E1" s="1136"/>
      <c r="F1" s="1136"/>
      <c r="G1" s="1136"/>
      <c r="H1" s="1136"/>
      <c r="I1" s="1136"/>
      <c r="J1" s="1136"/>
      <c r="K1" s="1136"/>
      <c r="L1" s="1136"/>
      <c r="M1" s="1136"/>
      <c r="N1" s="1136"/>
      <c r="O1" s="1136"/>
      <c r="P1" s="1136"/>
      <c r="Q1" s="1136"/>
      <c r="R1" s="1136"/>
      <c r="S1" s="1136"/>
      <c r="T1" s="1136"/>
      <c r="U1" s="1136"/>
      <c r="V1" s="1136"/>
      <c r="W1" s="1136"/>
    </row>
    <row r="2" spans="1:23" ht="25.2" customHeight="1">
      <c r="A2" s="1137"/>
      <c r="B2" s="1137"/>
      <c r="C2" s="1137"/>
      <c r="D2" s="1137"/>
      <c r="E2" s="1137"/>
      <c r="F2" s="1137"/>
      <c r="G2" s="1137"/>
      <c r="H2" s="1137"/>
      <c r="I2" s="1137"/>
      <c r="J2" s="1137"/>
      <c r="K2" s="1137"/>
      <c r="L2" s="1137"/>
      <c r="M2" s="1137"/>
      <c r="N2" s="1137"/>
      <c r="O2" s="1137"/>
      <c r="P2" s="1137"/>
      <c r="Q2" s="1137"/>
      <c r="R2" s="1137"/>
      <c r="S2" s="1137"/>
      <c r="T2" s="1137"/>
      <c r="U2" s="1137"/>
      <c r="V2" s="1137"/>
      <c r="W2" s="1137"/>
    </row>
    <row r="3" spans="1:23" ht="25.2" customHeight="1" thickBot="1">
      <c r="A3" s="1138" t="s">
        <v>486</v>
      </c>
      <c r="B3" s="1138"/>
      <c r="C3" s="1138"/>
      <c r="D3" s="1138"/>
      <c r="E3" s="1138"/>
      <c r="F3" s="1138"/>
      <c r="G3" s="1138"/>
      <c r="H3" s="1138"/>
      <c r="I3" s="1138"/>
      <c r="J3" s="1138"/>
      <c r="K3" s="1138"/>
      <c r="L3" s="1138"/>
      <c r="M3" s="1138"/>
      <c r="N3" s="1138"/>
      <c r="O3" s="1138"/>
      <c r="P3" s="1138"/>
      <c r="Q3" s="1138"/>
      <c r="R3" s="1138"/>
      <c r="S3" s="1138"/>
      <c r="T3" s="1138"/>
      <c r="U3" s="1138"/>
      <c r="V3" s="1138"/>
      <c r="W3" s="1138"/>
    </row>
    <row r="4" spans="1:23" ht="25.2" customHeight="1">
      <c r="A4" s="330"/>
      <c r="B4" s="1139"/>
      <c r="C4" s="1140"/>
      <c r="D4" s="1140"/>
      <c r="E4" s="1140"/>
      <c r="F4" s="1140"/>
      <c r="G4" s="1140"/>
      <c r="H4" s="1140"/>
      <c r="I4" s="1140"/>
      <c r="J4" s="1140"/>
      <c r="K4" s="1140"/>
      <c r="L4" s="1140"/>
      <c r="M4" s="1140"/>
      <c r="N4" s="1140"/>
      <c r="O4" s="1140"/>
      <c r="P4" s="1140"/>
      <c r="Q4" s="1140"/>
      <c r="R4" s="1140"/>
      <c r="S4" s="1140"/>
      <c r="T4" s="1140"/>
      <c r="U4" s="1140"/>
      <c r="V4" s="1141"/>
    </row>
    <row r="5" spans="1:23" ht="25.2" customHeight="1">
      <c r="A5" s="330"/>
      <c r="B5" s="865"/>
      <c r="C5" s="857"/>
      <c r="D5" s="857"/>
      <c r="E5" s="857"/>
      <c r="F5" s="857"/>
      <c r="G5" s="857"/>
      <c r="H5" s="857"/>
      <c r="I5" s="857"/>
      <c r="J5" s="857"/>
      <c r="K5" s="857"/>
      <c r="L5" s="857"/>
      <c r="M5" s="857"/>
      <c r="N5" s="857"/>
      <c r="O5" s="857"/>
      <c r="P5" s="857"/>
      <c r="Q5" s="857"/>
      <c r="R5" s="857"/>
      <c r="S5" s="857"/>
      <c r="T5" s="857"/>
      <c r="U5" s="857"/>
      <c r="V5" s="866"/>
      <c r="W5" s="330"/>
    </row>
    <row r="6" spans="1:23" ht="25.2" customHeight="1">
      <c r="A6" s="330"/>
      <c r="B6" s="865"/>
      <c r="C6" s="857"/>
      <c r="D6" s="857"/>
      <c r="E6" s="857"/>
      <c r="F6" s="857"/>
      <c r="G6" s="857"/>
      <c r="H6" s="857"/>
      <c r="I6" s="857"/>
      <c r="J6" s="857"/>
      <c r="K6" s="857"/>
      <c r="L6" s="857"/>
      <c r="M6" s="857"/>
      <c r="N6" s="857"/>
      <c r="O6" s="857"/>
      <c r="P6" s="857"/>
      <c r="Q6" s="857"/>
      <c r="R6" s="857"/>
      <c r="S6" s="857"/>
      <c r="T6" s="857"/>
      <c r="U6" s="857"/>
      <c r="V6" s="866"/>
      <c r="W6" s="330"/>
    </row>
    <row r="7" spans="1:23" ht="25.2" customHeight="1">
      <c r="A7" s="330"/>
      <c r="B7" s="865"/>
      <c r="C7" s="857"/>
      <c r="D7" s="857"/>
      <c r="E7" s="857"/>
      <c r="F7" s="857"/>
      <c r="G7" s="857"/>
      <c r="H7" s="857"/>
      <c r="I7" s="857"/>
      <c r="J7" s="857"/>
      <c r="K7" s="857"/>
      <c r="L7" s="857"/>
      <c r="M7" s="857"/>
      <c r="N7" s="857"/>
      <c r="O7" s="857"/>
      <c r="P7" s="857"/>
      <c r="Q7" s="857"/>
      <c r="R7" s="857"/>
      <c r="S7" s="857"/>
      <c r="T7" s="857"/>
      <c r="U7" s="857"/>
      <c r="V7" s="866"/>
      <c r="W7" s="330"/>
    </row>
    <row r="8" spans="1:23" ht="25.2" customHeight="1">
      <c r="A8" s="330"/>
      <c r="B8" s="865"/>
      <c r="C8" s="857"/>
      <c r="D8" s="857"/>
      <c r="E8" s="857"/>
      <c r="F8" s="857"/>
      <c r="G8" s="857"/>
      <c r="H8" s="857"/>
      <c r="I8" s="857"/>
      <c r="J8" s="857"/>
      <c r="K8" s="857"/>
      <c r="L8" s="857"/>
      <c r="M8" s="857"/>
      <c r="N8" s="857"/>
      <c r="O8" s="857"/>
      <c r="P8" s="857"/>
      <c r="Q8" s="857"/>
      <c r="R8" s="857"/>
      <c r="S8" s="857"/>
      <c r="T8" s="857"/>
      <c r="U8" s="857"/>
      <c r="V8" s="866"/>
      <c r="W8" s="330"/>
    </row>
    <row r="9" spans="1:23" ht="25.2" customHeight="1">
      <c r="A9" s="330"/>
      <c r="B9" s="865"/>
      <c r="C9" s="857"/>
      <c r="D9" s="857"/>
      <c r="E9" s="857"/>
      <c r="F9" s="857"/>
      <c r="G9" s="857"/>
      <c r="H9" s="857"/>
      <c r="I9" s="857"/>
      <c r="J9" s="857"/>
      <c r="K9" s="857"/>
      <c r="L9" s="857"/>
      <c r="M9" s="857"/>
      <c r="N9" s="857"/>
      <c r="O9" s="857"/>
      <c r="P9" s="857"/>
      <c r="Q9" s="857"/>
      <c r="R9" s="857"/>
      <c r="S9" s="857"/>
      <c r="T9" s="857"/>
      <c r="U9" s="857"/>
      <c r="V9" s="866"/>
      <c r="W9" s="330"/>
    </row>
    <row r="10" spans="1:23" ht="25.2" customHeight="1">
      <c r="A10" s="330"/>
      <c r="B10" s="865"/>
      <c r="C10" s="857"/>
      <c r="D10" s="857"/>
      <c r="E10" s="857"/>
      <c r="F10" s="857"/>
      <c r="G10" s="857"/>
      <c r="H10" s="857"/>
      <c r="I10" s="857"/>
      <c r="J10" s="857"/>
      <c r="K10" s="857"/>
      <c r="L10" s="857"/>
      <c r="M10" s="857"/>
      <c r="N10" s="857"/>
      <c r="O10" s="857"/>
      <c r="P10" s="857"/>
      <c r="Q10" s="857"/>
      <c r="R10" s="857"/>
      <c r="S10" s="857"/>
      <c r="T10" s="857"/>
      <c r="U10" s="857"/>
      <c r="V10" s="866"/>
      <c r="W10" s="330"/>
    </row>
    <row r="11" spans="1:23" ht="25.2" customHeight="1">
      <c r="A11" s="330"/>
      <c r="B11" s="865"/>
      <c r="C11" s="857"/>
      <c r="D11" s="857"/>
      <c r="E11" s="857"/>
      <c r="F11" s="857"/>
      <c r="G11" s="857"/>
      <c r="H11" s="857"/>
      <c r="I11" s="857"/>
      <c r="J11" s="857"/>
      <c r="K11" s="857"/>
      <c r="L11" s="857"/>
      <c r="M11" s="857"/>
      <c r="N11" s="857"/>
      <c r="O11" s="857"/>
      <c r="P11" s="857"/>
      <c r="Q11" s="857"/>
      <c r="R11" s="857"/>
      <c r="S11" s="857"/>
      <c r="T11" s="857"/>
      <c r="U11" s="857"/>
      <c r="V11" s="866"/>
      <c r="W11" s="330"/>
    </row>
    <row r="12" spans="1:23" ht="25.2" customHeight="1">
      <c r="A12" s="330"/>
      <c r="B12" s="865"/>
      <c r="C12" s="857"/>
      <c r="D12" s="857"/>
      <c r="E12" s="857"/>
      <c r="F12" s="857"/>
      <c r="G12" s="857"/>
      <c r="H12" s="857"/>
      <c r="I12" s="857"/>
      <c r="J12" s="857"/>
      <c r="K12" s="857"/>
      <c r="L12" s="857"/>
      <c r="M12" s="857"/>
      <c r="N12" s="857"/>
      <c r="O12" s="857"/>
      <c r="P12" s="857"/>
      <c r="Q12" s="857"/>
      <c r="R12" s="857"/>
      <c r="S12" s="857"/>
      <c r="T12" s="857"/>
      <c r="U12" s="857"/>
      <c r="V12" s="866"/>
      <c r="W12" s="330"/>
    </row>
    <row r="13" spans="1:23" ht="25.2" customHeight="1">
      <c r="A13" s="330"/>
      <c r="B13" s="865"/>
      <c r="C13" s="857"/>
      <c r="D13" s="857"/>
      <c r="E13" s="857"/>
      <c r="F13" s="857"/>
      <c r="G13" s="857"/>
      <c r="H13" s="857"/>
      <c r="I13" s="857"/>
      <c r="J13" s="857"/>
      <c r="K13" s="857"/>
      <c r="L13" s="857"/>
      <c r="M13" s="857"/>
      <c r="N13" s="857"/>
      <c r="O13" s="857"/>
      <c r="P13" s="857"/>
      <c r="Q13" s="857"/>
      <c r="R13" s="857"/>
      <c r="S13" s="857"/>
      <c r="T13" s="857"/>
      <c r="U13" s="857"/>
      <c r="V13" s="866"/>
      <c r="W13" s="330"/>
    </row>
    <row r="14" spans="1:23" ht="25.2" customHeight="1">
      <c r="A14" s="330"/>
      <c r="B14" s="865"/>
      <c r="C14" s="857"/>
      <c r="D14" s="857"/>
      <c r="E14" s="857"/>
      <c r="F14" s="857"/>
      <c r="G14" s="857"/>
      <c r="H14" s="857"/>
      <c r="I14" s="857"/>
      <c r="J14" s="857"/>
      <c r="K14" s="857"/>
      <c r="L14" s="857"/>
      <c r="M14" s="857"/>
      <c r="N14" s="857"/>
      <c r="O14" s="857"/>
      <c r="P14" s="857"/>
      <c r="Q14" s="857"/>
      <c r="R14" s="857"/>
      <c r="S14" s="857"/>
      <c r="T14" s="857"/>
      <c r="U14" s="857"/>
      <c r="V14" s="866"/>
      <c r="W14" s="330"/>
    </row>
    <row r="15" spans="1:23" ht="25.2" customHeight="1">
      <c r="A15" s="330"/>
      <c r="B15" s="865"/>
      <c r="C15" s="857"/>
      <c r="D15" s="857"/>
      <c r="E15" s="857"/>
      <c r="F15" s="857"/>
      <c r="G15" s="857"/>
      <c r="H15" s="857"/>
      <c r="I15" s="857"/>
      <c r="J15" s="857"/>
      <c r="K15" s="857"/>
      <c r="L15" s="857"/>
      <c r="M15" s="857"/>
      <c r="N15" s="857"/>
      <c r="O15" s="857"/>
      <c r="P15" s="857"/>
      <c r="Q15" s="857"/>
      <c r="R15" s="857"/>
      <c r="S15" s="857"/>
      <c r="T15" s="857"/>
      <c r="U15" s="857"/>
      <c r="V15" s="866"/>
      <c r="W15" s="330"/>
    </row>
    <row r="16" spans="1:23" ht="25.2" customHeight="1">
      <c r="A16" s="330"/>
      <c r="B16" s="865"/>
      <c r="C16" s="857"/>
      <c r="D16" s="857"/>
      <c r="E16" s="857"/>
      <c r="F16" s="857"/>
      <c r="G16" s="857"/>
      <c r="H16" s="857"/>
      <c r="I16" s="857"/>
      <c r="J16" s="857"/>
      <c r="K16" s="857"/>
      <c r="L16" s="857"/>
      <c r="M16" s="857"/>
      <c r="N16" s="857"/>
      <c r="O16" s="857"/>
      <c r="P16" s="857"/>
      <c r="Q16" s="857"/>
      <c r="R16" s="857"/>
      <c r="S16" s="857"/>
      <c r="T16" s="857"/>
      <c r="U16" s="857"/>
      <c r="V16" s="866"/>
      <c r="W16" s="330"/>
    </row>
    <row r="17" spans="1:23" ht="25.2" customHeight="1">
      <c r="A17" s="330"/>
      <c r="B17" s="865"/>
      <c r="C17" s="857"/>
      <c r="D17" s="857"/>
      <c r="E17" s="857"/>
      <c r="F17" s="857"/>
      <c r="G17" s="857"/>
      <c r="H17" s="857"/>
      <c r="I17" s="857"/>
      <c r="J17" s="857"/>
      <c r="K17" s="857"/>
      <c r="L17" s="857"/>
      <c r="M17" s="857"/>
      <c r="N17" s="857"/>
      <c r="O17" s="857"/>
      <c r="P17" s="857"/>
      <c r="Q17" s="857"/>
      <c r="R17" s="857"/>
      <c r="S17" s="857"/>
      <c r="T17" s="857"/>
      <c r="U17" s="857"/>
      <c r="V17" s="866"/>
      <c r="W17" s="330"/>
    </row>
    <row r="18" spans="1:23" ht="25.2" customHeight="1">
      <c r="A18" s="330"/>
      <c r="B18" s="865"/>
      <c r="C18" s="857"/>
      <c r="D18" s="857"/>
      <c r="E18" s="857"/>
      <c r="F18" s="857"/>
      <c r="G18" s="857"/>
      <c r="H18" s="857"/>
      <c r="I18" s="857"/>
      <c r="J18" s="857"/>
      <c r="K18" s="857"/>
      <c r="L18" s="857"/>
      <c r="M18" s="857"/>
      <c r="N18" s="857"/>
      <c r="O18" s="857"/>
      <c r="P18" s="857"/>
      <c r="Q18" s="857"/>
      <c r="R18" s="857"/>
      <c r="S18" s="857"/>
      <c r="T18" s="857"/>
      <c r="U18" s="857"/>
      <c r="V18" s="866"/>
      <c r="W18" s="330"/>
    </row>
    <row r="19" spans="1:23" ht="25.2" customHeight="1">
      <c r="A19" s="330"/>
      <c r="B19" s="865"/>
      <c r="C19" s="857"/>
      <c r="D19" s="857"/>
      <c r="E19" s="857"/>
      <c r="F19" s="857"/>
      <c r="G19" s="857"/>
      <c r="H19" s="857"/>
      <c r="I19" s="857"/>
      <c r="J19" s="857"/>
      <c r="K19" s="857"/>
      <c r="L19" s="857"/>
      <c r="M19" s="857"/>
      <c r="N19" s="857"/>
      <c r="O19" s="857"/>
      <c r="P19" s="857"/>
      <c r="Q19" s="857"/>
      <c r="R19" s="857"/>
      <c r="S19" s="857"/>
      <c r="T19" s="857"/>
      <c r="U19" s="857"/>
      <c r="V19" s="866"/>
      <c r="W19" s="330"/>
    </row>
    <row r="20" spans="1:23" ht="25.2" customHeight="1">
      <c r="A20" s="330"/>
      <c r="B20" s="865"/>
      <c r="C20" s="857"/>
      <c r="D20" s="857"/>
      <c r="E20" s="857"/>
      <c r="F20" s="857"/>
      <c r="G20" s="857"/>
      <c r="H20" s="857"/>
      <c r="I20" s="857"/>
      <c r="J20" s="857"/>
      <c r="K20" s="857"/>
      <c r="L20" s="857"/>
      <c r="M20" s="857"/>
      <c r="N20" s="857"/>
      <c r="O20" s="857"/>
      <c r="P20" s="857"/>
      <c r="Q20" s="857"/>
      <c r="R20" s="857"/>
      <c r="S20" s="857"/>
      <c r="T20" s="857"/>
      <c r="U20" s="857"/>
      <c r="V20" s="866"/>
      <c r="W20" s="330"/>
    </row>
    <row r="21" spans="1:23" ht="25.2" customHeight="1">
      <c r="A21" s="330"/>
      <c r="B21" s="865"/>
      <c r="C21" s="857"/>
      <c r="D21" s="857"/>
      <c r="E21" s="857"/>
      <c r="F21" s="857"/>
      <c r="G21" s="857"/>
      <c r="H21" s="857"/>
      <c r="I21" s="857"/>
      <c r="J21" s="857"/>
      <c r="K21" s="857"/>
      <c r="L21" s="857"/>
      <c r="M21" s="857"/>
      <c r="N21" s="857"/>
      <c r="O21" s="857"/>
      <c r="P21" s="857"/>
      <c r="Q21" s="857"/>
      <c r="R21" s="857"/>
      <c r="S21" s="857"/>
      <c r="T21" s="857"/>
      <c r="U21" s="857"/>
      <c r="V21" s="866"/>
      <c r="W21" s="330"/>
    </row>
    <row r="22" spans="1:23" ht="25.2" customHeight="1">
      <c r="A22" s="330"/>
      <c r="B22" s="865"/>
      <c r="C22" s="857"/>
      <c r="D22" s="857"/>
      <c r="E22" s="857"/>
      <c r="F22" s="857"/>
      <c r="G22" s="857"/>
      <c r="H22" s="857"/>
      <c r="I22" s="857"/>
      <c r="J22" s="857"/>
      <c r="K22" s="857"/>
      <c r="L22" s="857"/>
      <c r="M22" s="857"/>
      <c r="N22" s="857"/>
      <c r="O22" s="857"/>
      <c r="P22" s="857"/>
      <c r="Q22" s="857"/>
      <c r="R22" s="857"/>
      <c r="S22" s="857"/>
      <c r="T22" s="857"/>
      <c r="U22" s="857"/>
      <c r="V22" s="866"/>
      <c r="W22" s="330"/>
    </row>
    <row r="23" spans="1:23" ht="25.2" customHeight="1">
      <c r="A23" s="330"/>
      <c r="B23" s="865"/>
      <c r="C23" s="857"/>
      <c r="D23" s="857"/>
      <c r="E23" s="857"/>
      <c r="F23" s="857"/>
      <c r="G23" s="857"/>
      <c r="H23" s="857"/>
      <c r="I23" s="857"/>
      <c r="J23" s="857"/>
      <c r="K23" s="857"/>
      <c r="L23" s="857"/>
      <c r="M23" s="857"/>
      <c r="N23" s="857"/>
      <c r="O23" s="857"/>
      <c r="P23" s="857"/>
      <c r="Q23" s="857"/>
      <c r="R23" s="857"/>
      <c r="S23" s="857"/>
      <c r="T23" s="857"/>
      <c r="U23" s="857"/>
      <c r="V23" s="866"/>
      <c r="W23" s="330"/>
    </row>
    <row r="24" spans="1:23" ht="25.2" customHeight="1">
      <c r="A24" s="330"/>
      <c r="B24" s="865"/>
      <c r="C24" s="857"/>
      <c r="D24" s="857"/>
      <c r="E24" s="857"/>
      <c r="F24" s="857"/>
      <c r="G24" s="857"/>
      <c r="H24" s="857"/>
      <c r="I24" s="857"/>
      <c r="J24" s="857"/>
      <c r="K24" s="857"/>
      <c r="L24" s="857"/>
      <c r="M24" s="857"/>
      <c r="N24" s="857"/>
      <c r="O24" s="857"/>
      <c r="P24" s="857"/>
      <c r="Q24" s="857"/>
      <c r="R24" s="857"/>
      <c r="S24" s="857"/>
      <c r="T24" s="857"/>
      <c r="U24" s="857"/>
      <c r="V24" s="866"/>
      <c r="W24" s="330"/>
    </row>
    <row r="25" spans="1:23" ht="25.2" customHeight="1">
      <c r="A25" s="330"/>
      <c r="B25" s="865"/>
      <c r="C25" s="857"/>
      <c r="D25" s="857"/>
      <c r="E25" s="857"/>
      <c r="F25" s="857"/>
      <c r="G25" s="857"/>
      <c r="H25" s="857"/>
      <c r="I25" s="857"/>
      <c r="J25" s="857"/>
      <c r="K25" s="857"/>
      <c r="L25" s="857"/>
      <c r="M25" s="857"/>
      <c r="N25" s="857"/>
      <c r="O25" s="857"/>
      <c r="P25" s="857"/>
      <c r="Q25" s="857"/>
      <c r="R25" s="857"/>
      <c r="S25" s="857"/>
      <c r="T25" s="857"/>
      <c r="U25" s="857"/>
      <c r="V25" s="866"/>
      <c r="W25" s="330"/>
    </row>
    <row r="26" spans="1:23" ht="25.2" customHeight="1">
      <c r="A26" s="330"/>
      <c r="B26" s="865"/>
      <c r="C26" s="857"/>
      <c r="D26" s="857"/>
      <c r="E26" s="857"/>
      <c r="F26" s="857"/>
      <c r="G26" s="857"/>
      <c r="H26" s="857"/>
      <c r="I26" s="857"/>
      <c r="J26" s="857"/>
      <c r="K26" s="857"/>
      <c r="L26" s="857"/>
      <c r="M26" s="857"/>
      <c r="N26" s="857"/>
      <c r="O26" s="857"/>
      <c r="P26" s="857"/>
      <c r="Q26" s="857"/>
      <c r="R26" s="857"/>
      <c r="S26" s="857"/>
      <c r="T26" s="857"/>
      <c r="U26" s="857"/>
      <c r="V26" s="866"/>
      <c r="W26" s="330"/>
    </row>
    <row r="27" spans="1:23" ht="25.2" customHeight="1">
      <c r="A27" s="330"/>
      <c r="B27" s="865"/>
      <c r="C27" s="857"/>
      <c r="D27" s="857"/>
      <c r="E27" s="857"/>
      <c r="F27" s="857"/>
      <c r="G27" s="857"/>
      <c r="H27" s="857"/>
      <c r="I27" s="857"/>
      <c r="J27" s="857"/>
      <c r="K27" s="857"/>
      <c r="L27" s="857"/>
      <c r="M27" s="857"/>
      <c r="N27" s="857"/>
      <c r="O27" s="857"/>
      <c r="P27" s="857"/>
      <c r="Q27" s="857"/>
      <c r="R27" s="857"/>
      <c r="S27" s="857"/>
      <c r="T27" s="857"/>
      <c r="U27" s="857"/>
      <c r="V27" s="866"/>
      <c r="W27" s="330"/>
    </row>
    <row r="28" spans="1:23" ht="25.2" customHeight="1" thickBot="1">
      <c r="A28" s="330"/>
      <c r="B28" s="1142"/>
      <c r="C28" s="1143"/>
      <c r="D28" s="1143"/>
      <c r="E28" s="1143"/>
      <c r="F28" s="1143"/>
      <c r="G28" s="1143"/>
      <c r="H28" s="1143"/>
      <c r="I28" s="1143"/>
      <c r="J28" s="1143"/>
      <c r="K28" s="1143"/>
      <c r="L28" s="1143"/>
      <c r="M28" s="1143"/>
      <c r="N28" s="1143"/>
      <c r="O28" s="1143"/>
      <c r="P28" s="1143"/>
      <c r="Q28" s="1143"/>
      <c r="R28" s="1143"/>
      <c r="S28" s="1143"/>
      <c r="T28" s="1143"/>
      <c r="U28" s="1143"/>
      <c r="V28" s="1144"/>
      <c r="W28" s="330"/>
    </row>
    <row r="29" spans="1:23" ht="25.2" customHeight="1">
      <c r="A29" s="330"/>
      <c r="B29" s="221"/>
      <c r="C29" s="221"/>
      <c r="D29" s="221"/>
      <c r="E29" s="221"/>
      <c r="F29" s="221"/>
      <c r="G29" s="221"/>
      <c r="H29" s="221"/>
      <c r="I29" s="221"/>
      <c r="J29" s="221"/>
      <c r="K29" s="221"/>
      <c r="L29" s="221"/>
      <c r="M29" s="221"/>
      <c r="N29" s="221"/>
      <c r="O29" s="221"/>
      <c r="P29" s="221"/>
      <c r="Q29" s="221"/>
      <c r="R29" s="221"/>
      <c r="S29" s="221"/>
      <c r="T29" s="221"/>
      <c r="U29" s="221"/>
      <c r="V29" s="221"/>
      <c r="W29" s="330"/>
    </row>
    <row r="30" spans="1:23" ht="25.2" customHeight="1">
      <c r="A30" s="1145" t="s">
        <v>487</v>
      </c>
      <c r="B30" s="1145"/>
      <c r="C30" s="457" t="s">
        <v>488</v>
      </c>
      <c r="D30" s="1148" t="s">
        <v>564</v>
      </c>
      <c r="E30" s="1148"/>
      <c r="F30" s="1148"/>
      <c r="G30" s="1148"/>
      <c r="H30" s="1148"/>
      <c r="I30" s="1148"/>
      <c r="J30" s="1148"/>
      <c r="K30" s="1148"/>
      <c r="L30" s="1148"/>
      <c r="M30" s="1148"/>
      <c r="N30" s="1148"/>
      <c r="O30" s="1148"/>
      <c r="P30" s="1148"/>
      <c r="Q30" s="1148"/>
      <c r="R30" s="1148"/>
      <c r="S30" s="1148"/>
      <c r="T30" s="1148"/>
      <c r="U30" s="1148"/>
      <c r="V30" s="1148"/>
      <c r="W30" s="1148"/>
    </row>
    <row r="31" spans="1:23" ht="21" customHeight="1">
      <c r="A31" s="330"/>
      <c r="B31" s="330"/>
      <c r="D31" s="1149" t="s">
        <v>565</v>
      </c>
      <c r="E31" s="1149"/>
      <c r="F31" s="1149"/>
      <c r="G31" s="1149"/>
      <c r="H31" s="1149"/>
      <c r="I31" s="1149"/>
      <c r="J31" s="1149"/>
      <c r="K31" s="1149"/>
      <c r="L31" s="1149"/>
      <c r="M31" s="1149"/>
      <c r="N31" s="1149"/>
      <c r="O31" s="1149"/>
      <c r="P31" s="1149"/>
      <c r="Q31" s="1149"/>
      <c r="R31" s="1149"/>
      <c r="S31" s="1149"/>
      <c r="T31" s="1149"/>
      <c r="U31" s="1149"/>
      <c r="V31" s="1149"/>
      <c r="W31" s="1149"/>
    </row>
    <row r="32" spans="1:23" ht="25.2" customHeight="1">
      <c r="A32" s="330"/>
      <c r="B32" s="330"/>
      <c r="C32" s="458" t="s">
        <v>489</v>
      </c>
      <c r="D32" s="1146" t="s">
        <v>490</v>
      </c>
      <c r="E32" s="1146"/>
      <c r="F32" s="1146"/>
      <c r="G32" s="1146"/>
      <c r="H32" s="1146"/>
      <c r="I32" s="1146"/>
      <c r="J32" s="1146"/>
      <c r="K32" s="1146"/>
      <c r="L32" s="1146"/>
      <c r="M32" s="1146"/>
      <c r="N32" s="1146"/>
      <c r="O32" s="1146"/>
      <c r="P32" s="1146"/>
      <c r="Q32" s="1146"/>
      <c r="R32" s="1146"/>
      <c r="S32" s="1146"/>
      <c r="T32" s="1146"/>
      <c r="U32" s="1146"/>
      <c r="V32" s="1146"/>
      <c r="W32" s="330"/>
    </row>
    <row r="33" spans="1:23" ht="25.2" customHeight="1">
      <c r="A33" s="1136" t="s">
        <v>484</v>
      </c>
      <c r="B33" s="1136"/>
      <c r="C33" s="1136"/>
      <c r="D33" s="1136"/>
      <c r="E33" s="1136"/>
      <c r="F33" s="1136"/>
      <c r="G33" s="1136"/>
      <c r="H33" s="1136"/>
      <c r="I33" s="1136"/>
      <c r="J33" s="1136"/>
      <c r="K33" s="1136"/>
      <c r="L33" s="1136"/>
      <c r="M33" s="1136"/>
      <c r="N33" s="1136"/>
      <c r="O33" s="1136"/>
      <c r="P33" s="1136"/>
      <c r="Q33" s="1136"/>
      <c r="R33" s="1136"/>
      <c r="S33" s="1136"/>
      <c r="T33" s="1136"/>
      <c r="U33" s="1136"/>
      <c r="V33" s="1136"/>
      <c r="W33" s="1136"/>
    </row>
    <row r="34" spans="1:23" ht="20.100000000000001" customHeight="1">
      <c r="A34" s="1147" t="s">
        <v>491</v>
      </c>
      <c r="B34" s="1147"/>
      <c r="C34" s="1147"/>
      <c r="D34" s="1147"/>
      <c r="E34" s="1147"/>
      <c r="F34" s="1147"/>
      <c r="G34" s="1147"/>
      <c r="H34" s="1147"/>
      <c r="I34" s="1147"/>
      <c r="J34" s="1147"/>
      <c r="K34" s="1147"/>
      <c r="L34" s="1147"/>
      <c r="M34" s="1147"/>
      <c r="N34" s="1147"/>
      <c r="O34" s="1147"/>
      <c r="P34" s="1147"/>
      <c r="Q34" s="1147"/>
      <c r="R34" s="1147"/>
      <c r="S34" s="1147"/>
      <c r="T34" s="1147"/>
      <c r="U34" s="1147"/>
      <c r="V34" s="1147"/>
      <c r="W34" s="1147"/>
    </row>
    <row r="35" spans="1:23" ht="20.100000000000001" customHeight="1">
      <c r="A35" s="1147"/>
      <c r="B35" s="1147"/>
      <c r="C35" s="1147"/>
      <c r="D35" s="1147"/>
      <c r="E35" s="1147"/>
      <c r="F35" s="1147"/>
      <c r="G35" s="1147"/>
      <c r="H35" s="1147"/>
      <c r="I35" s="1147"/>
      <c r="J35" s="1147"/>
      <c r="K35" s="1147"/>
      <c r="L35" s="1147"/>
      <c r="M35" s="1147"/>
      <c r="N35" s="1147"/>
      <c r="O35" s="1147"/>
      <c r="P35" s="1147"/>
      <c r="Q35" s="1147"/>
      <c r="R35" s="1147"/>
      <c r="S35" s="1147"/>
      <c r="T35" s="1147"/>
      <c r="U35" s="1147"/>
      <c r="V35" s="1147"/>
      <c r="W35" s="1147"/>
    </row>
    <row r="36" spans="1:23" ht="20.100000000000001" customHeight="1">
      <c r="A36" s="1147"/>
      <c r="B36" s="1147"/>
      <c r="C36" s="1147"/>
      <c r="D36" s="1147"/>
      <c r="E36" s="1147"/>
      <c r="F36" s="1147"/>
      <c r="G36" s="1147"/>
      <c r="H36" s="1147"/>
      <c r="I36" s="1147"/>
      <c r="J36" s="1147"/>
      <c r="K36" s="1147"/>
      <c r="L36" s="1147"/>
      <c r="M36" s="1147"/>
      <c r="N36" s="1147"/>
      <c r="O36" s="1147"/>
      <c r="P36" s="1147"/>
      <c r="Q36" s="1147"/>
      <c r="R36" s="1147"/>
      <c r="S36" s="1147"/>
      <c r="T36" s="1147"/>
      <c r="U36" s="1147"/>
      <c r="V36" s="1147"/>
      <c r="W36" s="1147"/>
    </row>
    <row r="37" spans="1:23" ht="20.100000000000001" customHeight="1">
      <c r="A37" s="452"/>
      <c r="B37" s="452"/>
      <c r="C37" s="452"/>
      <c r="D37" s="452"/>
      <c r="E37" s="452"/>
      <c r="F37" s="452"/>
      <c r="G37" s="452"/>
      <c r="H37" s="452"/>
      <c r="I37" s="452"/>
      <c r="J37" s="452"/>
      <c r="K37" s="452"/>
      <c r="L37" s="452"/>
      <c r="M37" s="452"/>
      <c r="N37" s="452"/>
      <c r="O37" s="452"/>
      <c r="P37" s="452"/>
      <c r="Q37" s="452"/>
      <c r="R37" s="452"/>
      <c r="S37" s="452"/>
      <c r="T37" s="452"/>
      <c r="U37" s="452"/>
      <c r="V37" s="452"/>
    </row>
    <row r="38" spans="1:23" ht="25.2" customHeight="1">
      <c r="A38" s="1138" t="s">
        <v>486</v>
      </c>
      <c r="B38" s="1138"/>
      <c r="C38" s="1138"/>
      <c r="D38" s="1138"/>
      <c r="E38" s="1138"/>
      <c r="F38" s="1138"/>
      <c r="G38" s="1138"/>
      <c r="H38" s="1138"/>
      <c r="I38" s="1138"/>
      <c r="J38" s="1138"/>
      <c r="K38" s="1138"/>
      <c r="L38" s="1138"/>
      <c r="M38" s="1138"/>
      <c r="N38" s="1138"/>
      <c r="O38" s="1138"/>
      <c r="P38" s="1138"/>
      <c r="Q38" s="1138"/>
      <c r="R38" s="1138"/>
      <c r="S38" s="1138"/>
      <c r="T38" s="1138"/>
      <c r="U38" s="1138"/>
      <c r="V38" s="1138"/>
      <c r="W38" s="1138"/>
    </row>
    <row r="40" spans="1:23" ht="20.100000000000001" customHeight="1">
      <c r="F40" s="231" t="s">
        <v>547</v>
      </c>
      <c r="K40" s="334"/>
      <c r="L40" s="335" t="s">
        <v>566</v>
      </c>
      <c r="M40" s="308"/>
      <c r="N40" s="147" t="s">
        <v>306</v>
      </c>
      <c r="O40" s="308"/>
      <c r="P40" s="147" t="s">
        <v>307</v>
      </c>
      <c r="Q40" s="308"/>
      <c r="R40" s="83" t="s">
        <v>492</v>
      </c>
      <c r="S40" s="310"/>
    </row>
    <row r="41" spans="1:23" ht="20.100000000000001" customHeight="1">
      <c r="F41" s="945" t="s">
        <v>493</v>
      </c>
      <c r="G41" s="948"/>
      <c r="H41" s="948"/>
      <c r="I41" s="948"/>
      <c r="J41" s="948"/>
      <c r="K41" s="948"/>
      <c r="L41" s="948"/>
      <c r="M41" s="948"/>
      <c r="N41" s="948"/>
      <c r="O41" s="948"/>
      <c r="P41" s="948"/>
      <c r="Q41" s="948"/>
      <c r="R41" s="948"/>
      <c r="S41" s="950"/>
    </row>
    <row r="42" spans="1:23" ht="20.100000000000001" customHeight="1">
      <c r="F42" s="946"/>
      <c r="G42" s="894"/>
      <c r="H42" s="894"/>
      <c r="I42" s="894"/>
      <c r="J42" s="894"/>
      <c r="K42" s="894"/>
      <c r="L42" s="894"/>
      <c r="M42" s="894"/>
      <c r="N42" s="894"/>
      <c r="O42" s="894"/>
      <c r="P42" s="894"/>
      <c r="Q42" s="894"/>
      <c r="R42" s="894"/>
      <c r="S42" s="951"/>
    </row>
    <row r="43" spans="1:23" ht="20.100000000000001" customHeight="1">
      <c r="F43" s="946"/>
      <c r="G43" s="894"/>
      <c r="H43" s="894"/>
      <c r="I43" s="894"/>
      <c r="J43" s="894"/>
      <c r="K43" s="894"/>
      <c r="L43" s="894"/>
      <c r="M43" s="894"/>
      <c r="N43" s="894"/>
      <c r="O43" s="894"/>
      <c r="P43" s="894"/>
      <c r="Q43" s="894"/>
      <c r="R43" s="894"/>
      <c r="S43" s="951"/>
    </row>
    <row r="44" spans="1:23" ht="20.100000000000001" customHeight="1">
      <c r="F44" s="946"/>
      <c r="G44" s="894"/>
      <c r="H44" s="894"/>
      <c r="I44" s="894"/>
      <c r="J44" s="894"/>
      <c r="K44" s="894"/>
      <c r="L44" s="894"/>
      <c r="M44" s="894"/>
      <c r="N44" s="894"/>
      <c r="O44" s="894"/>
      <c r="P44" s="894"/>
      <c r="Q44" s="894"/>
      <c r="R44" s="894"/>
      <c r="S44" s="951"/>
    </row>
    <row r="45" spans="1:23" ht="20.100000000000001" customHeight="1">
      <c r="F45" s="946"/>
      <c r="G45" s="894"/>
      <c r="H45" s="894"/>
      <c r="I45" s="894"/>
      <c r="J45" s="894"/>
      <c r="K45" s="894"/>
      <c r="L45" s="894"/>
      <c r="M45" s="894"/>
      <c r="N45" s="894"/>
      <c r="O45" s="894"/>
      <c r="P45" s="894"/>
      <c r="Q45" s="894"/>
      <c r="R45" s="894"/>
      <c r="S45" s="951"/>
    </row>
    <row r="46" spans="1:23" ht="20.100000000000001" customHeight="1">
      <c r="F46" s="946"/>
      <c r="G46" s="894"/>
      <c r="H46" s="894"/>
      <c r="I46" s="894"/>
      <c r="J46" s="894"/>
      <c r="K46" s="894"/>
      <c r="L46" s="894"/>
      <c r="M46" s="894"/>
      <c r="N46" s="894"/>
      <c r="O46" s="894"/>
      <c r="P46" s="894"/>
      <c r="Q46" s="894"/>
      <c r="R46" s="894"/>
      <c r="S46" s="951"/>
    </row>
    <row r="47" spans="1:23" ht="20.100000000000001" customHeight="1">
      <c r="F47" s="946"/>
      <c r="G47" s="894"/>
      <c r="H47" s="894"/>
      <c r="I47" s="894"/>
      <c r="J47" s="894"/>
      <c r="K47" s="894"/>
      <c r="L47" s="894"/>
      <c r="M47" s="894"/>
      <c r="N47" s="894"/>
      <c r="O47" s="894"/>
      <c r="P47" s="894"/>
      <c r="Q47" s="894"/>
      <c r="R47" s="894"/>
      <c r="S47" s="951"/>
    </row>
    <row r="48" spans="1:23" ht="20.100000000000001" customHeight="1">
      <c r="F48" s="946"/>
      <c r="G48" s="894"/>
      <c r="H48" s="894"/>
      <c r="I48" s="894"/>
      <c r="J48" s="894"/>
      <c r="K48" s="894"/>
      <c r="L48" s="894"/>
      <c r="M48" s="894"/>
      <c r="N48" s="894"/>
      <c r="O48" s="894"/>
      <c r="P48" s="894"/>
      <c r="Q48" s="894"/>
      <c r="R48" s="894"/>
      <c r="S48" s="951"/>
    </row>
    <row r="49" spans="6:22" ht="20.100000000000001" customHeight="1">
      <c r="F49" s="946"/>
      <c r="G49" s="894"/>
      <c r="H49" s="894"/>
      <c r="I49" s="894"/>
      <c r="J49" s="894"/>
      <c r="K49" s="894"/>
      <c r="L49" s="894"/>
      <c r="M49" s="894"/>
      <c r="N49" s="894"/>
      <c r="O49" s="894"/>
      <c r="P49" s="894"/>
      <c r="Q49" s="894"/>
      <c r="R49" s="894"/>
      <c r="S49" s="951"/>
    </row>
    <row r="50" spans="6:22" ht="20.100000000000001" customHeight="1">
      <c r="F50" s="947"/>
      <c r="G50" s="949"/>
      <c r="H50" s="949"/>
      <c r="I50" s="949"/>
      <c r="J50" s="949"/>
      <c r="K50" s="949"/>
      <c r="L50" s="949"/>
      <c r="M50" s="949"/>
      <c r="N50" s="949"/>
      <c r="O50" s="949"/>
      <c r="P50" s="949"/>
      <c r="Q50" s="949"/>
      <c r="R50" s="949"/>
      <c r="S50" s="952"/>
    </row>
    <row r="56" spans="6:22" ht="20.100000000000001" customHeight="1">
      <c r="F56" s="231" t="s">
        <v>548</v>
      </c>
      <c r="K56" s="334"/>
      <c r="L56" s="335" t="s">
        <v>566</v>
      </c>
      <c r="M56" s="308"/>
      <c r="N56" s="147" t="s">
        <v>306</v>
      </c>
      <c r="O56" s="308"/>
      <c r="P56" s="147" t="s">
        <v>307</v>
      </c>
      <c r="Q56" s="308"/>
      <c r="R56" s="83" t="s">
        <v>492</v>
      </c>
      <c r="S56" s="310"/>
      <c r="T56" s="308"/>
      <c r="U56" s="83"/>
      <c r="V56" s="310"/>
    </row>
    <row r="57" spans="6:22" ht="20.100000000000001" customHeight="1">
      <c r="F57" s="945" t="s">
        <v>493</v>
      </c>
      <c r="G57" s="948"/>
      <c r="H57" s="948"/>
      <c r="I57" s="948"/>
      <c r="J57" s="948"/>
      <c r="K57" s="948"/>
      <c r="L57" s="948"/>
      <c r="M57" s="948"/>
      <c r="N57" s="948"/>
      <c r="O57" s="948"/>
      <c r="P57" s="948"/>
      <c r="Q57" s="948"/>
      <c r="R57" s="948"/>
      <c r="S57" s="950"/>
    </row>
    <row r="58" spans="6:22" ht="20.100000000000001" customHeight="1">
      <c r="F58" s="946"/>
      <c r="G58" s="894"/>
      <c r="H58" s="894"/>
      <c r="I58" s="894"/>
      <c r="J58" s="894"/>
      <c r="K58" s="894"/>
      <c r="L58" s="894"/>
      <c r="M58" s="894"/>
      <c r="N58" s="894"/>
      <c r="O58" s="894"/>
      <c r="P58" s="894"/>
      <c r="Q58" s="894"/>
      <c r="R58" s="894"/>
      <c r="S58" s="951"/>
    </row>
    <row r="59" spans="6:22" ht="20.100000000000001" customHeight="1">
      <c r="F59" s="946"/>
      <c r="G59" s="894"/>
      <c r="H59" s="894"/>
      <c r="I59" s="894"/>
      <c r="J59" s="894"/>
      <c r="K59" s="894"/>
      <c r="L59" s="894"/>
      <c r="M59" s="894"/>
      <c r="N59" s="894"/>
      <c r="O59" s="894"/>
      <c r="P59" s="894"/>
      <c r="Q59" s="894"/>
      <c r="R59" s="894"/>
      <c r="S59" s="951"/>
    </row>
    <row r="60" spans="6:22" ht="20.100000000000001" customHeight="1">
      <c r="F60" s="946"/>
      <c r="G60" s="894"/>
      <c r="H60" s="894"/>
      <c r="I60" s="894"/>
      <c r="J60" s="894"/>
      <c r="K60" s="894"/>
      <c r="L60" s="894"/>
      <c r="M60" s="894"/>
      <c r="N60" s="894"/>
      <c r="O60" s="894"/>
      <c r="P60" s="894"/>
      <c r="Q60" s="894"/>
      <c r="R60" s="894"/>
      <c r="S60" s="951"/>
    </row>
    <row r="61" spans="6:22" ht="20.100000000000001" customHeight="1">
      <c r="F61" s="946"/>
      <c r="G61" s="894"/>
      <c r="H61" s="894"/>
      <c r="I61" s="894"/>
      <c r="J61" s="894"/>
      <c r="K61" s="894"/>
      <c r="L61" s="894"/>
      <c r="M61" s="894"/>
      <c r="N61" s="894"/>
      <c r="O61" s="894"/>
      <c r="P61" s="894"/>
      <c r="Q61" s="894"/>
      <c r="R61" s="894"/>
      <c r="S61" s="951"/>
    </row>
    <row r="62" spans="6:22" ht="20.100000000000001" customHeight="1">
      <c r="F62" s="946"/>
      <c r="G62" s="894"/>
      <c r="H62" s="894"/>
      <c r="I62" s="894"/>
      <c r="J62" s="894"/>
      <c r="K62" s="894"/>
      <c r="L62" s="894"/>
      <c r="M62" s="894"/>
      <c r="N62" s="894"/>
      <c r="O62" s="894"/>
      <c r="P62" s="894"/>
      <c r="Q62" s="894"/>
      <c r="R62" s="894"/>
      <c r="S62" s="951"/>
    </row>
    <row r="63" spans="6:22" ht="20.100000000000001" customHeight="1">
      <c r="F63" s="946"/>
      <c r="G63" s="894"/>
      <c r="H63" s="894"/>
      <c r="I63" s="894"/>
      <c r="J63" s="894"/>
      <c r="K63" s="894"/>
      <c r="L63" s="894"/>
      <c r="M63" s="894"/>
      <c r="N63" s="894"/>
      <c r="O63" s="894"/>
      <c r="P63" s="894"/>
      <c r="Q63" s="894"/>
      <c r="R63" s="894"/>
      <c r="S63" s="951"/>
    </row>
    <row r="64" spans="6:22" ht="20.100000000000001" customHeight="1">
      <c r="F64" s="946"/>
      <c r="G64" s="894"/>
      <c r="H64" s="894"/>
      <c r="I64" s="894"/>
      <c r="J64" s="894"/>
      <c r="K64" s="894"/>
      <c r="L64" s="894"/>
      <c r="M64" s="894"/>
      <c r="N64" s="894"/>
      <c r="O64" s="894"/>
      <c r="P64" s="894"/>
      <c r="Q64" s="894"/>
      <c r="R64" s="894"/>
      <c r="S64" s="951"/>
    </row>
    <row r="65" spans="1:23" ht="20.100000000000001" customHeight="1">
      <c r="F65" s="946"/>
      <c r="G65" s="894"/>
      <c r="H65" s="894"/>
      <c r="I65" s="894"/>
      <c r="J65" s="894"/>
      <c r="K65" s="894"/>
      <c r="L65" s="894"/>
      <c r="M65" s="894"/>
      <c r="N65" s="894"/>
      <c r="O65" s="894"/>
      <c r="P65" s="894"/>
      <c r="Q65" s="894"/>
      <c r="R65" s="894"/>
      <c r="S65" s="951"/>
    </row>
    <row r="66" spans="1:23" ht="20.100000000000001" customHeight="1">
      <c r="F66" s="947"/>
      <c r="G66" s="949"/>
      <c r="H66" s="949"/>
      <c r="I66" s="949"/>
      <c r="J66" s="949"/>
      <c r="K66" s="949"/>
      <c r="L66" s="949"/>
      <c r="M66" s="949"/>
      <c r="N66" s="949"/>
      <c r="O66" s="949"/>
      <c r="P66" s="949"/>
      <c r="Q66" s="949"/>
      <c r="R66" s="949"/>
      <c r="S66" s="952"/>
    </row>
    <row r="69" spans="1:23" ht="20.100000000000001" customHeight="1">
      <c r="A69" s="1150" t="s">
        <v>487</v>
      </c>
      <c r="B69" s="1150"/>
      <c r="C69" s="458" t="s">
        <v>488</v>
      </c>
      <c r="D69" s="1149" t="s">
        <v>549</v>
      </c>
      <c r="E69" s="1149"/>
      <c r="F69" s="1149"/>
      <c r="G69" s="1149"/>
      <c r="H69" s="1149"/>
      <c r="I69" s="1149"/>
      <c r="J69" s="1149"/>
      <c r="K69" s="1149"/>
      <c r="L69" s="1149"/>
      <c r="M69" s="1149"/>
      <c r="N69" s="1149"/>
      <c r="O69" s="1149"/>
      <c r="P69" s="1149"/>
      <c r="Q69" s="1149"/>
      <c r="R69" s="1149"/>
      <c r="S69" s="1149"/>
      <c r="T69" s="1149"/>
      <c r="U69" s="1149"/>
      <c r="V69" s="1149"/>
    </row>
    <row r="70" spans="1:23" ht="25.2" customHeight="1">
      <c r="D70" s="1149"/>
      <c r="E70" s="1149"/>
      <c r="F70" s="1149"/>
      <c r="G70" s="1149"/>
      <c r="H70" s="1149"/>
      <c r="I70" s="1149"/>
      <c r="J70" s="1149"/>
      <c r="K70" s="1149"/>
      <c r="L70" s="1149"/>
      <c r="M70" s="1149"/>
      <c r="N70" s="1149"/>
      <c r="O70" s="1149"/>
      <c r="P70" s="1149"/>
      <c r="Q70" s="1149"/>
      <c r="R70" s="1149"/>
      <c r="S70" s="1149"/>
      <c r="T70" s="1149"/>
      <c r="U70" s="1149"/>
      <c r="V70" s="1149"/>
      <c r="W70" s="330"/>
    </row>
    <row r="71" spans="1:23" ht="25.2" customHeight="1">
      <c r="A71" s="453"/>
      <c r="B71" s="453"/>
      <c r="C71" s="333"/>
      <c r="D71" s="454"/>
      <c r="E71" s="455"/>
      <c r="F71" s="455"/>
      <c r="G71" s="455"/>
      <c r="H71" s="455"/>
      <c r="I71" s="455"/>
      <c r="J71" s="455"/>
      <c r="K71" s="455"/>
      <c r="L71" s="455"/>
      <c r="M71" s="455"/>
      <c r="N71" s="455"/>
      <c r="O71" s="455"/>
      <c r="P71" s="455"/>
      <c r="Q71" s="455"/>
      <c r="R71" s="455"/>
      <c r="S71" s="455"/>
      <c r="T71" s="455"/>
      <c r="U71" s="455"/>
      <c r="V71" s="455"/>
      <c r="W71" s="330"/>
    </row>
    <row r="72" spans="1:23" ht="25.2" customHeight="1">
      <c r="A72" s="1136" t="s">
        <v>484</v>
      </c>
      <c r="B72" s="1136"/>
      <c r="C72" s="1136"/>
      <c r="D72" s="1136"/>
      <c r="E72" s="1136"/>
      <c r="F72" s="1136"/>
      <c r="G72" s="1136"/>
      <c r="H72" s="1136"/>
      <c r="I72" s="1136"/>
      <c r="J72" s="1136"/>
      <c r="K72" s="1136"/>
      <c r="L72" s="1136"/>
      <c r="M72" s="1136"/>
      <c r="N72" s="1136"/>
      <c r="O72" s="1136"/>
      <c r="P72" s="1136"/>
      <c r="Q72" s="1136"/>
      <c r="R72" s="1136"/>
      <c r="S72" s="1136"/>
      <c r="T72" s="1136"/>
      <c r="U72" s="1136"/>
      <c r="V72" s="1136"/>
      <c r="W72" s="1136"/>
    </row>
    <row r="73" spans="1:23" ht="20.100000000000001" customHeight="1">
      <c r="A73" s="1147" t="s">
        <v>491</v>
      </c>
      <c r="B73" s="1147"/>
      <c r="C73" s="1147"/>
      <c r="D73" s="1147"/>
      <c r="E73" s="1147"/>
      <c r="F73" s="1147"/>
      <c r="G73" s="1147"/>
      <c r="H73" s="1147"/>
      <c r="I73" s="1147"/>
      <c r="J73" s="1147"/>
      <c r="K73" s="1147"/>
      <c r="L73" s="1147"/>
      <c r="M73" s="1147"/>
      <c r="N73" s="1147"/>
      <c r="O73" s="1147"/>
      <c r="P73" s="1147"/>
      <c r="Q73" s="1147"/>
      <c r="R73" s="1147"/>
      <c r="S73" s="1147"/>
      <c r="T73" s="1147"/>
      <c r="U73" s="1147"/>
      <c r="V73" s="1147"/>
      <c r="W73" s="1147"/>
    </row>
    <row r="74" spans="1:23" ht="20.100000000000001" customHeight="1">
      <c r="A74" s="1147"/>
      <c r="B74" s="1147"/>
      <c r="C74" s="1147"/>
      <c r="D74" s="1147"/>
      <c r="E74" s="1147"/>
      <c r="F74" s="1147"/>
      <c r="G74" s="1147"/>
      <c r="H74" s="1147"/>
      <c r="I74" s="1147"/>
      <c r="J74" s="1147"/>
      <c r="K74" s="1147"/>
      <c r="L74" s="1147"/>
      <c r="M74" s="1147"/>
      <c r="N74" s="1147"/>
      <c r="O74" s="1147"/>
      <c r="P74" s="1147"/>
      <c r="Q74" s="1147"/>
      <c r="R74" s="1147"/>
      <c r="S74" s="1147"/>
      <c r="T74" s="1147"/>
      <c r="U74" s="1147"/>
      <c r="V74" s="1147"/>
      <c r="W74" s="1147"/>
    </row>
    <row r="75" spans="1:23" ht="20.100000000000001" customHeight="1">
      <c r="A75" s="1147"/>
      <c r="B75" s="1147"/>
      <c r="C75" s="1147"/>
      <c r="D75" s="1147"/>
      <c r="E75" s="1147"/>
      <c r="F75" s="1147"/>
      <c r="G75" s="1147"/>
      <c r="H75" s="1147"/>
      <c r="I75" s="1147"/>
      <c r="J75" s="1147"/>
      <c r="K75" s="1147"/>
      <c r="L75" s="1147"/>
      <c r="M75" s="1147"/>
      <c r="N75" s="1147"/>
      <c r="O75" s="1147"/>
      <c r="P75" s="1147"/>
      <c r="Q75" s="1147"/>
      <c r="R75" s="1147"/>
      <c r="S75" s="1147"/>
      <c r="T75" s="1147"/>
      <c r="U75" s="1147"/>
      <c r="V75" s="1147"/>
      <c r="W75" s="1147"/>
    </row>
    <row r="76" spans="1:23" ht="20.100000000000001" customHeight="1">
      <c r="A76" s="452"/>
      <c r="B76" s="452"/>
      <c r="C76" s="452"/>
      <c r="D76" s="452"/>
      <c r="E76" s="452"/>
      <c r="F76" s="452"/>
      <c r="G76" s="452"/>
      <c r="H76" s="452"/>
      <c r="I76" s="452"/>
      <c r="J76" s="452"/>
      <c r="K76" s="452"/>
      <c r="L76" s="452"/>
      <c r="M76" s="452"/>
      <c r="N76" s="452"/>
      <c r="O76" s="452"/>
      <c r="P76" s="452"/>
      <c r="Q76" s="452"/>
      <c r="R76" s="452"/>
      <c r="S76" s="452"/>
      <c r="T76" s="452"/>
      <c r="U76" s="452"/>
      <c r="V76" s="452"/>
      <c r="W76" s="452"/>
    </row>
    <row r="77" spans="1:23" ht="25.2" customHeight="1">
      <c r="A77" s="1138" t="s">
        <v>486</v>
      </c>
      <c r="B77" s="1138"/>
      <c r="C77" s="1138"/>
      <c r="D77" s="1138"/>
      <c r="E77" s="1138"/>
      <c r="F77" s="1138"/>
      <c r="G77" s="1138"/>
      <c r="H77" s="1138"/>
      <c r="I77" s="1138"/>
      <c r="J77" s="1138"/>
      <c r="K77" s="1138"/>
      <c r="L77" s="1138"/>
      <c r="M77" s="1138"/>
      <c r="N77" s="1138"/>
      <c r="O77" s="1138"/>
      <c r="P77" s="1138"/>
      <c r="Q77" s="1138"/>
      <c r="R77" s="1138"/>
      <c r="S77" s="1138"/>
      <c r="T77" s="1138"/>
      <c r="U77" s="1138"/>
      <c r="V77" s="1138"/>
      <c r="W77" s="1138"/>
    </row>
    <row r="79" spans="1:23" ht="20.100000000000001" customHeight="1">
      <c r="F79" s="238" t="s">
        <v>494</v>
      </c>
      <c r="K79" s="334"/>
      <c r="L79" s="335" t="s">
        <v>566</v>
      </c>
      <c r="M79" s="308"/>
      <c r="N79" s="147" t="s">
        <v>306</v>
      </c>
      <c r="O79" s="308"/>
      <c r="P79" s="147" t="s">
        <v>307</v>
      </c>
      <c r="Q79" s="308"/>
      <c r="R79" s="83" t="s">
        <v>492</v>
      </c>
      <c r="S79" s="310"/>
    </row>
    <row r="80" spans="1:23" ht="20.100000000000001" customHeight="1">
      <c r="F80" s="945" t="s">
        <v>493</v>
      </c>
      <c r="G80" s="948"/>
      <c r="H80" s="948"/>
      <c r="I80" s="948"/>
      <c r="J80" s="948"/>
      <c r="K80" s="948"/>
      <c r="L80" s="948"/>
      <c r="M80" s="948"/>
      <c r="N80" s="948"/>
      <c r="O80" s="948"/>
      <c r="P80" s="948"/>
      <c r="Q80" s="948"/>
      <c r="R80" s="948"/>
      <c r="S80" s="950"/>
    </row>
    <row r="81" spans="6:23" ht="20.100000000000001" customHeight="1">
      <c r="F81" s="946"/>
      <c r="G81" s="894"/>
      <c r="H81" s="894"/>
      <c r="I81" s="894"/>
      <c r="J81" s="894"/>
      <c r="K81" s="894"/>
      <c r="L81" s="894"/>
      <c r="M81" s="894"/>
      <c r="N81" s="894"/>
      <c r="O81" s="894"/>
      <c r="P81" s="894"/>
      <c r="Q81" s="894"/>
      <c r="R81" s="894"/>
      <c r="S81" s="951"/>
    </row>
    <row r="82" spans="6:23" ht="20.100000000000001" customHeight="1">
      <c r="F82" s="946"/>
      <c r="G82" s="894"/>
      <c r="H82" s="894"/>
      <c r="I82" s="894"/>
      <c r="J82" s="894"/>
      <c r="K82" s="894"/>
      <c r="L82" s="894"/>
      <c r="M82" s="894"/>
      <c r="N82" s="894"/>
      <c r="O82" s="894"/>
      <c r="P82" s="894"/>
      <c r="Q82" s="894"/>
      <c r="R82" s="894"/>
      <c r="S82" s="951"/>
    </row>
    <row r="83" spans="6:23" ht="20.100000000000001" customHeight="1">
      <c r="F83" s="946"/>
      <c r="G83" s="894"/>
      <c r="H83" s="894"/>
      <c r="I83" s="894"/>
      <c r="J83" s="894"/>
      <c r="K83" s="894"/>
      <c r="L83" s="894"/>
      <c r="M83" s="894"/>
      <c r="N83" s="894"/>
      <c r="O83" s="894"/>
      <c r="P83" s="894"/>
      <c r="Q83" s="894"/>
      <c r="R83" s="894"/>
      <c r="S83" s="951"/>
    </row>
    <row r="84" spans="6:23" ht="20.100000000000001" customHeight="1">
      <c r="F84" s="946"/>
      <c r="G84" s="894"/>
      <c r="H84" s="894"/>
      <c r="I84" s="894"/>
      <c r="J84" s="894"/>
      <c r="K84" s="894"/>
      <c r="L84" s="894"/>
      <c r="M84" s="894"/>
      <c r="N84" s="894"/>
      <c r="O84" s="894"/>
      <c r="P84" s="894"/>
      <c r="Q84" s="894"/>
      <c r="R84" s="894"/>
      <c r="S84" s="951"/>
    </row>
    <row r="85" spans="6:23" ht="20.100000000000001" customHeight="1">
      <c r="F85" s="946"/>
      <c r="G85" s="894"/>
      <c r="H85" s="894"/>
      <c r="I85" s="894"/>
      <c r="J85" s="894"/>
      <c r="K85" s="894"/>
      <c r="L85" s="894"/>
      <c r="M85" s="894"/>
      <c r="N85" s="894"/>
      <c r="O85" s="894"/>
      <c r="P85" s="894"/>
      <c r="Q85" s="894"/>
      <c r="R85" s="894"/>
      <c r="S85" s="951"/>
    </row>
    <row r="86" spans="6:23" ht="20.100000000000001" customHeight="1">
      <c r="F86" s="946"/>
      <c r="G86" s="894"/>
      <c r="H86" s="894"/>
      <c r="I86" s="894"/>
      <c r="J86" s="894"/>
      <c r="K86" s="894"/>
      <c r="L86" s="894"/>
      <c r="M86" s="894"/>
      <c r="N86" s="894"/>
      <c r="O86" s="894"/>
      <c r="P86" s="894"/>
      <c r="Q86" s="894"/>
      <c r="R86" s="894"/>
      <c r="S86" s="951"/>
    </row>
    <row r="87" spans="6:23" ht="20.100000000000001" customHeight="1">
      <c r="F87" s="946"/>
      <c r="G87" s="894"/>
      <c r="H87" s="894"/>
      <c r="I87" s="894"/>
      <c r="J87" s="894"/>
      <c r="K87" s="894"/>
      <c r="L87" s="894"/>
      <c r="M87" s="894"/>
      <c r="N87" s="894"/>
      <c r="O87" s="894"/>
      <c r="P87" s="894"/>
      <c r="Q87" s="894"/>
      <c r="R87" s="894"/>
      <c r="S87" s="951"/>
    </row>
    <row r="88" spans="6:23" ht="20.100000000000001" customHeight="1">
      <c r="F88" s="946"/>
      <c r="G88" s="894"/>
      <c r="H88" s="894"/>
      <c r="I88" s="894"/>
      <c r="J88" s="894"/>
      <c r="K88" s="894"/>
      <c r="L88" s="894"/>
      <c r="M88" s="894"/>
      <c r="N88" s="894"/>
      <c r="O88" s="894"/>
      <c r="P88" s="894"/>
      <c r="Q88" s="894"/>
      <c r="R88" s="894"/>
      <c r="S88" s="951"/>
    </row>
    <row r="89" spans="6:23" ht="20.100000000000001" customHeight="1">
      <c r="F89" s="947"/>
      <c r="G89" s="949"/>
      <c r="H89" s="949"/>
      <c r="I89" s="949"/>
      <c r="J89" s="949"/>
      <c r="K89" s="949"/>
      <c r="L89" s="949"/>
      <c r="M89" s="949"/>
      <c r="N89" s="949"/>
      <c r="O89" s="949"/>
      <c r="P89" s="949"/>
      <c r="Q89" s="949"/>
      <c r="R89" s="949"/>
      <c r="S89" s="952"/>
    </row>
    <row r="95" spans="6:23" ht="20.100000000000001" customHeight="1">
      <c r="F95" s="231" t="s">
        <v>495</v>
      </c>
    </row>
    <row r="96" spans="6:23" ht="20.100000000000001" customHeight="1">
      <c r="F96" s="231" t="s">
        <v>567</v>
      </c>
      <c r="J96" s="572" t="s">
        <v>568</v>
      </c>
      <c r="K96" s="572"/>
      <c r="L96" s="572"/>
      <c r="M96" s="335" t="s">
        <v>566</v>
      </c>
      <c r="N96" s="308"/>
      <c r="O96" s="147" t="s">
        <v>306</v>
      </c>
      <c r="P96" s="308"/>
      <c r="Q96" s="147" t="s">
        <v>307</v>
      </c>
      <c r="R96" s="308"/>
      <c r="S96" s="83" t="s">
        <v>492</v>
      </c>
      <c r="T96" s="310"/>
    </row>
    <row r="97" spans="1:23" ht="20.100000000000001" customHeight="1">
      <c r="F97" s="945" t="s">
        <v>493</v>
      </c>
      <c r="G97" s="948"/>
      <c r="H97" s="948"/>
      <c r="I97" s="948"/>
      <c r="J97" s="948"/>
      <c r="K97" s="948"/>
      <c r="L97" s="948"/>
      <c r="M97" s="948"/>
      <c r="N97" s="948"/>
      <c r="O97" s="948"/>
      <c r="P97" s="948"/>
      <c r="Q97" s="948"/>
      <c r="R97" s="948"/>
      <c r="S97" s="950"/>
    </row>
    <row r="98" spans="1:23" ht="20.100000000000001" customHeight="1">
      <c r="F98" s="946"/>
      <c r="G98" s="894"/>
      <c r="H98" s="894"/>
      <c r="I98" s="894"/>
      <c r="J98" s="894"/>
      <c r="K98" s="894"/>
      <c r="L98" s="894"/>
      <c r="M98" s="894"/>
      <c r="N98" s="894"/>
      <c r="O98" s="894"/>
      <c r="P98" s="894"/>
      <c r="Q98" s="894"/>
      <c r="R98" s="894"/>
      <c r="S98" s="951"/>
    </row>
    <row r="99" spans="1:23" ht="20.100000000000001" customHeight="1">
      <c r="F99" s="946"/>
      <c r="G99" s="894"/>
      <c r="H99" s="894"/>
      <c r="I99" s="894"/>
      <c r="J99" s="894"/>
      <c r="K99" s="894"/>
      <c r="L99" s="894"/>
      <c r="M99" s="894"/>
      <c r="N99" s="894"/>
      <c r="O99" s="894"/>
      <c r="P99" s="894"/>
      <c r="Q99" s="894"/>
      <c r="R99" s="894"/>
      <c r="S99" s="951"/>
    </row>
    <row r="100" spans="1:23" ht="20.100000000000001" customHeight="1">
      <c r="F100" s="946"/>
      <c r="G100" s="894"/>
      <c r="H100" s="894"/>
      <c r="I100" s="894"/>
      <c r="J100" s="894"/>
      <c r="K100" s="894"/>
      <c r="L100" s="894"/>
      <c r="M100" s="894"/>
      <c r="N100" s="894"/>
      <c r="O100" s="894"/>
      <c r="P100" s="894"/>
      <c r="Q100" s="894"/>
      <c r="R100" s="894"/>
      <c r="S100" s="951"/>
    </row>
    <row r="101" spans="1:23" ht="20.100000000000001" customHeight="1">
      <c r="F101" s="946"/>
      <c r="G101" s="894"/>
      <c r="H101" s="894"/>
      <c r="I101" s="894"/>
      <c r="J101" s="894"/>
      <c r="K101" s="894"/>
      <c r="L101" s="894"/>
      <c r="M101" s="894"/>
      <c r="N101" s="894"/>
      <c r="O101" s="894"/>
      <c r="P101" s="894"/>
      <c r="Q101" s="894"/>
      <c r="R101" s="894"/>
      <c r="S101" s="951"/>
    </row>
    <row r="102" spans="1:23" ht="20.100000000000001" customHeight="1">
      <c r="F102" s="946"/>
      <c r="G102" s="894"/>
      <c r="H102" s="894"/>
      <c r="I102" s="894"/>
      <c r="J102" s="894"/>
      <c r="K102" s="894"/>
      <c r="L102" s="894"/>
      <c r="M102" s="894"/>
      <c r="N102" s="894"/>
      <c r="O102" s="894"/>
      <c r="P102" s="894"/>
      <c r="Q102" s="894"/>
      <c r="R102" s="894"/>
      <c r="S102" s="951"/>
    </row>
    <row r="103" spans="1:23" ht="20.100000000000001" customHeight="1">
      <c r="F103" s="946"/>
      <c r="G103" s="894"/>
      <c r="H103" s="894"/>
      <c r="I103" s="894"/>
      <c r="J103" s="894"/>
      <c r="K103" s="894"/>
      <c r="L103" s="894"/>
      <c r="M103" s="894"/>
      <c r="N103" s="894"/>
      <c r="O103" s="894"/>
      <c r="P103" s="894"/>
      <c r="Q103" s="894"/>
      <c r="R103" s="894"/>
      <c r="S103" s="951"/>
    </row>
    <row r="104" spans="1:23" ht="20.100000000000001" customHeight="1">
      <c r="F104" s="946"/>
      <c r="G104" s="894"/>
      <c r="H104" s="894"/>
      <c r="I104" s="894"/>
      <c r="J104" s="894"/>
      <c r="K104" s="894"/>
      <c r="L104" s="894"/>
      <c r="M104" s="894"/>
      <c r="N104" s="894"/>
      <c r="O104" s="894"/>
      <c r="P104" s="894"/>
      <c r="Q104" s="894"/>
      <c r="R104" s="894"/>
      <c r="S104" s="951"/>
    </row>
    <row r="105" spans="1:23" ht="20.100000000000001" customHeight="1">
      <c r="F105" s="946"/>
      <c r="G105" s="894"/>
      <c r="H105" s="894"/>
      <c r="I105" s="894"/>
      <c r="J105" s="894"/>
      <c r="K105" s="894"/>
      <c r="L105" s="894"/>
      <c r="M105" s="894"/>
      <c r="N105" s="894"/>
      <c r="O105" s="894"/>
      <c r="P105" s="894"/>
      <c r="Q105" s="894"/>
      <c r="R105" s="894"/>
      <c r="S105" s="951"/>
    </row>
    <row r="106" spans="1:23" ht="20.100000000000001" customHeight="1">
      <c r="F106" s="947"/>
      <c r="G106" s="949"/>
      <c r="H106" s="949"/>
      <c r="I106" s="949"/>
      <c r="J106" s="949"/>
      <c r="K106" s="949"/>
      <c r="L106" s="949"/>
      <c r="M106" s="949"/>
      <c r="N106" s="949"/>
      <c r="O106" s="949"/>
      <c r="P106" s="949"/>
      <c r="Q106" s="949"/>
      <c r="R106" s="949"/>
      <c r="S106" s="952"/>
    </row>
    <row r="108" spans="1:23" ht="20.100000000000001" customHeight="1">
      <c r="A108" s="1150" t="s">
        <v>487</v>
      </c>
      <c r="B108" s="1150"/>
      <c r="C108" s="1149" t="s">
        <v>550</v>
      </c>
      <c r="D108" s="1149"/>
      <c r="E108" s="1149"/>
      <c r="F108" s="1149"/>
      <c r="G108" s="1149"/>
      <c r="H108" s="1149"/>
      <c r="I108" s="1149"/>
      <c r="J108" s="1149"/>
      <c r="K108" s="1149"/>
      <c r="L108" s="1149"/>
      <c r="M108" s="1149"/>
      <c r="N108" s="1149"/>
      <c r="O108" s="1149"/>
      <c r="P108" s="1149"/>
      <c r="Q108" s="1149"/>
      <c r="R108" s="1149"/>
      <c r="S108" s="1149"/>
      <c r="T108" s="1149"/>
      <c r="U108" s="1149"/>
      <c r="V108" s="1149"/>
      <c r="W108" s="1149"/>
    </row>
    <row r="109" spans="1:23" ht="25.2" customHeight="1">
      <c r="C109" s="1151" t="s">
        <v>552</v>
      </c>
      <c r="D109" s="1151"/>
      <c r="E109" s="1151"/>
      <c r="F109" s="1151"/>
      <c r="G109" s="1151"/>
      <c r="H109" s="1151"/>
      <c r="I109" s="1151"/>
      <c r="J109" s="1151"/>
      <c r="K109" s="1151"/>
      <c r="L109" s="1151"/>
      <c r="M109" s="1151"/>
      <c r="N109" s="1151"/>
      <c r="O109" s="1151"/>
      <c r="P109" s="1151"/>
      <c r="Q109" s="1151"/>
      <c r="R109" s="1151"/>
      <c r="S109" s="1151"/>
      <c r="T109" s="1151"/>
      <c r="U109" s="1151"/>
      <c r="V109" s="1151"/>
      <c r="W109" s="330"/>
    </row>
    <row r="110" spans="1:23" ht="25.2" customHeight="1">
      <c r="A110" s="330"/>
      <c r="B110" s="330"/>
      <c r="C110" s="1151"/>
      <c r="D110" s="1151"/>
      <c r="E110" s="1151"/>
      <c r="F110" s="1151"/>
      <c r="G110" s="1151"/>
      <c r="H110" s="1151"/>
      <c r="I110" s="1151"/>
      <c r="J110" s="1151"/>
      <c r="K110" s="1151"/>
      <c r="L110" s="1151"/>
      <c r="M110" s="1151"/>
      <c r="N110" s="1151"/>
      <c r="O110" s="1151"/>
      <c r="P110" s="1151"/>
      <c r="Q110" s="1151"/>
      <c r="R110" s="1151"/>
      <c r="S110" s="1151"/>
      <c r="T110" s="1151"/>
      <c r="U110" s="1151"/>
      <c r="V110" s="1151"/>
      <c r="W110" s="330"/>
    </row>
    <row r="111" spans="1:23" ht="25.2" customHeight="1">
      <c r="A111" s="1136" t="s">
        <v>484</v>
      </c>
      <c r="B111" s="1136"/>
      <c r="C111" s="1136"/>
      <c r="D111" s="1136"/>
      <c r="E111" s="1136"/>
      <c r="F111" s="1136"/>
      <c r="G111" s="1136"/>
      <c r="H111" s="1136"/>
      <c r="I111" s="1136"/>
      <c r="J111" s="1136"/>
      <c r="K111" s="1136"/>
      <c r="L111" s="1136"/>
      <c r="M111" s="1136"/>
      <c r="N111" s="1136"/>
      <c r="O111" s="1136"/>
      <c r="P111" s="1136"/>
      <c r="Q111" s="1136"/>
      <c r="R111" s="1136"/>
      <c r="S111" s="1136"/>
      <c r="T111" s="1136"/>
      <c r="U111" s="1136"/>
      <c r="V111" s="1136"/>
      <c r="W111" s="1136"/>
    </row>
    <row r="112" spans="1:23" ht="20.100000000000001" customHeight="1">
      <c r="A112" s="1147" t="s">
        <v>491</v>
      </c>
      <c r="B112" s="1147"/>
      <c r="C112" s="1147"/>
      <c r="D112" s="1147"/>
      <c r="E112" s="1147"/>
      <c r="F112" s="1147"/>
      <c r="G112" s="1147"/>
      <c r="H112" s="1147"/>
      <c r="I112" s="1147"/>
      <c r="J112" s="1147"/>
      <c r="K112" s="1147"/>
      <c r="L112" s="1147"/>
      <c r="M112" s="1147"/>
      <c r="N112" s="1147"/>
      <c r="O112" s="1147"/>
      <c r="P112" s="1147"/>
      <c r="Q112" s="1147"/>
      <c r="R112" s="1147"/>
      <c r="S112" s="1147"/>
      <c r="T112" s="1147"/>
      <c r="U112" s="1147"/>
      <c r="V112" s="1147"/>
      <c r="W112" s="1147"/>
    </row>
    <row r="113" spans="1:23" ht="20.100000000000001" customHeight="1">
      <c r="A113" s="1147"/>
      <c r="B113" s="1147"/>
      <c r="C113" s="1147"/>
      <c r="D113" s="1147"/>
      <c r="E113" s="1147"/>
      <c r="F113" s="1147"/>
      <c r="G113" s="1147"/>
      <c r="H113" s="1147"/>
      <c r="I113" s="1147"/>
      <c r="J113" s="1147"/>
      <c r="K113" s="1147"/>
      <c r="L113" s="1147"/>
      <c r="M113" s="1147"/>
      <c r="N113" s="1147"/>
      <c r="O113" s="1147"/>
      <c r="P113" s="1147"/>
      <c r="Q113" s="1147"/>
      <c r="R113" s="1147"/>
      <c r="S113" s="1147"/>
      <c r="T113" s="1147"/>
      <c r="U113" s="1147"/>
      <c r="V113" s="1147"/>
      <c r="W113" s="1147"/>
    </row>
    <row r="114" spans="1:23" ht="20.100000000000001" customHeight="1">
      <c r="A114" s="1147"/>
      <c r="B114" s="1147"/>
      <c r="C114" s="1147"/>
      <c r="D114" s="1147"/>
      <c r="E114" s="1147"/>
      <c r="F114" s="1147"/>
      <c r="G114" s="1147"/>
      <c r="H114" s="1147"/>
      <c r="I114" s="1147"/>
      <c r="J114" s="1147"/>
      <c r="K114" s="1147"/>
      <c r="L114" s="1147"/>
      <c r="M114" s="1147"/>
      <c r="N114" s="1147"/>
      <c r="O114" s="1147"/>
      <c r="P114" s="1147"/>
      <c r="Q114" s="1147"/>
      <c r="R114" s="1147"/>
      <c r="S114" s="1147"/>
      <c r="T114" s="1147"/>
      <c r="U114" s="1147"/>
      <c r="V114" s="1147"/>
      <c r="W114" s="1147"/>
    </row>
    <row r="115" spans="1:23" ht="20.100000000000001" customHeight="1">
      <c r="A115" s="452"/>
      <c r="B115" s="452"/>
      <c r="C115" s="452"/>
      <c r="D115" s="452"/>
      <c r="E115" s="452"/>
      <c r="F115" s="452"/>
      <c r="G115" s="452"/>
      <c r="H115" s="452"/>
      <c r="I115" s="452"/>
      <c r="J115" s="452"/>
      <c r="K115" s="452"/>
      <c r="L115" s="452"/>
      <c r="M115" s="452"/>
      <c r="N115" s="452"/>
      <c r="O115" s="452"/>
      <c r="P115" s="452"/>
      <c r="Q115" s="452"/>
      <c r="R115" s="452"/>
      <c r="S115" s="452"/>
      <c r="T115" s="452"/>
      <c r="U115" s="452"/>
      <c r="V115" s="452"/>
    </row>
    <row r="116" spans="1:23" ht="25.2" customHeight="1">
      <c r="A116" s="1138" t="s">
        <v>486</v>
      </c>
      <c r="B116" s="1138"/>
      <c r="C116" s="1138"/>
      <c r="D116" s="1138"/>
      <c r="E116" s="1138"/>
      <c r="F116" s="1138"/>
      <c r="G116" s="1138"/>
      <c r="H116" s="1138"/>
      <c r="I116" s="1138"/>
      <c r="J116" s="1138"/>
      <c r="K116" s="1138"/>
      <c r="L116" s="1138"/>
      <c r="M116" s="1138"/>
      <c r="N116" s="1138"/>
      <c r="O116" s="1138"/>
      <c r="P116" s="1138"/>
      <c r="Q116" s="1138"/>
      <c r="R116" s="1138"/>
      <c r="S116" s="1138"/>
      <c r="T116" s="1138"/>
      <c r="U116" s="1138"/>
      <c r="V116" s="1138"/>
      <c r="W116" s="1138"/>
    </row>
    <row r="117" spans="1:23" ht="20.100000000000001" customHeight="1"/>
    <row r="118" spans="1:23" ht="20.100000000000001" customHeight="1">
      <c r="F118" s="1016" t="s">
        <v>569</v>
      </c>
      <c r="G118" s="1016"/>
      <c r="H118" s="1016"/>
      <c r="I118" s="1016"/>
      <c r="J118" s="1016"/>
      <c r="K118" s="572" t="s">
        <v>568</v>
      </c>
      <c r="L118" s="572"/>
      <c r="M118" s="572"/>
      <c r="N118" s="335" t="s">
        <v>566</v>
      </c>
      <c r="O118" s="308"/>
      <c r="P118" s="147" t="s">
        <v>306</v>
      </c>
      <c r="Q118" s="308"/>
      <c r="R118" s="147" t="s">
        <v>307</v>
      </c>
      <c r="S118" s="308"/>
      <c r="T118" s="83" t="s">
        <v>492</v>
      </c>
      <c r="U118" s="310"/>
    </row>
    <row r="119" spans="1:23" ht="20.100000000000001" customHeight="1">
      <c r="F119" s="945" t="s">
        <v>493</v>
      </c>
      <c r="G119" s="948"/>
      <c r="H119" s="948"/>
      <c r="I119" s="948"/>
      <c r="J119" s="948"/>
      <c r="K119" s="948"/>
      <c r="L119" s="948"/>
      <c r="M119" s="948"/>
      <c r="N119" s="948"/>
      <c r="O119" s="948"/>
      <c r="P119" s="948"/>
      <c r="Q119" s="948"/>
      <c r="R119" s="948"/>
      <c r="S119" s="950"/>
    </row>
    <row r="120" spans="1:23" ht="20.100000000000001" customHeight="1">
      <c r="F120" s="946"/>
      <c r="G120" s="894"/>
      <c r="H120" s="894"/>
      <c r="I120" s="894"/>
      <c r="J120" s="894"/>
      <c r="K120" s="894"/>
      <c r="L120" s="894"/>
      <c r="M120" s="894"/>
      <c r="N120" s="894"/>
      <c r="O120" s="894"/>
      <c r="P120" s="894"/>
      <c r="Q120" s="894"/>
      <c r="R120" s="894"/>
      <c r="S120" s="951"/>
    </row>
    <row r="121" spans="1:23" ht="20.100000000000001" customHeight="1">
      <c r="F121" s="946"/>
      <c r="G121" s="894"/>
      <c r="H121" s="894"/>
      <c r="I121" s="894"/>
      <c r="J121" s="894"/>
      <c r="K121" s="894"/>
      <c r="L121" s="894"/>
      <c r="M121" s="894"/>
      <c r="N121" s="894"/>
      <c r="O121" s="894"/>
      <c r="P121" s="894"/>
      <c r="Q121" s="894"/>
      <c r="R121" s="894"/>
      <c r="S121" s="951"/>
    </row>
    <row r="122" spans="1:23" ht="20.100000000000001" customHeight="1">
      <c r="F122" s="946"/>
      <c r="G122" s="894"/>
      <c r="H122" s="894"/>
      <c r="I122" s="894"/>
      <c r="J122" s="894"/>
      <c r="K122" s="894"/>
      <c r="L122" s="894"/>
      <c r="M122" s="894"/>
      <c r="N122" s="894"/>
      <c r="O122" s="894"/>
      <c r="P122" s="894"/>
      <c r="Q122" s="894"/>
      <c r="R122" s="894"/>
      <c r="S122" s="951"/>
    </row>
    <row r="123" spans="1:23" ht="20.100000000000001" customHeight="1">
      <c r="F123" s="946"/>
      <c r="G123" s="894"/>
      <c r="H123" s="894"/>
      <c r="I123" s="894"/>
      <c r="J123" s="894"/>
      <c r="K123" s="894"/>
      <c r="L123" s="894"/>
      <c r="M123" s="894"/>
      <c r="N123" s="894"/>
      <c r="O123" s="894"/>
      <c r="P123" s="894"/>
      <c r="Q123" s="894"/>
      <c r="R123" s="894"/>
      <c r="S123" s="951"/>
    </row>
    <row r="124" spans="1:23" ht="20.100000000000001" customHeight="1">
      <c r="F124" s="946"/>
      <c r="G124" s="894"/>
      <c r="H124" s="894"/>
      <c r="I124" s="894"/>
      <c r="J124" s="894"/>
      <c r="K124" s="894"/>
      <c r="L124" s="894"/>
      <c r="M124" s="894"/>
      <c r="N124" s="894"/>
      <c r="O124" s="894"/>
      <c r="P124" s="894"/>
      <c r="Q124" s="894"/>
      <c r="R124" s="894"/>
      <c r="S124" s="951"/>
    </row>
    <row r="125" spans="1:23" ht="20.100000000000001" customHeight="1">
      <c r="F125" s="946"/>
      <c r="G125" s="894"/>
      <c r="H125" s="894"/>
      <c r="I125" s="894"/>
      <c r="J125" s="894"/>
      <c r="K125" s="894"/>
      <c r="L125" s="894"/>
      <c r="M125" s="894"/>
      <c r="N125" s="894"/>
      <c r="O125" s="894"/>
      <c r="P125" s="894"/>
      <c r="Q125" s="894"/>
      <c r="R125" s="894"/>
      <c r="S125" s="951"/>
    </row>
    <row r="126" spans="1:23" ht="20.100000000000001" customHeight="1">
      <c r="F126" s="946"/>
      <c r="G126" s="894"/>
      <c r="H126" s="894"/>
      <c r="I126" s="894"/>
      <c r="J126" s="894"/>
      <c r="K126" s="894"/>
      <c r="L126" s="894"/>
      <c r="M126" s="894"/>
      <c r="N126" s="894"/>
      <c r="O126" s="894"/>
      <c r="P126" s="894"/>
      <c r="Q126" s="894"/>
      <c r="R126" s="894"/>
      <c r="S126" s="951"/>
    </row>
    <row r="127" spans="1:23" ht="20.100000000000001" customHeight="1">
      <c r="F127" s="946"/>
      <c r="G127" s="894"/>
      <c r="H127" s="894"/>
      <c r="I127" s="894"/>
      <c r="J127" s="894"/>
      <c r="K127" s="894"/>
      <c r="L127" s="894"/>
      <c r="M127" s="894"/>
      <c r="N127" s="894"/>
      <c r="O127" s="894"/>
      <c r="P127" s="894"/>
      <c r="Q127" s="894"/>
      <c r="R127" s="894"/>
      <c r="S127" s="951"/>
    </row>
    <row r="128" spans="1:23" ht="20.100000000000001" customHeight="1">
      <c r="F128" s="947"/>
      <c r="G128" s="949"/>
      <c r="H128" s="949"/>
      <c r="I128" s="949"/>
      <c r="J128" s="949"/>
      <c r="K128" s="949"/>
      <c r="L128" s="949"/>
      <c r="M128" s="949"/>
      <c r="N128" s="949"/>
      <c r="O128" s="949"/>
      <c r="P128" s="949"/>
      <c r="Q128" s="949"/>
      <c r="R128" s="949"/>
      <c r="S128" s="952"/>
    </row>
    <row r="135" spans="6:19" ht="20.100000000000001" customHeight="1">
      <c r="F135" s="231" t="s">
        <v>570</v>
      </c>
      <c r="L135" s="335" t="s">
        <v>566</v>
      </c>
      <c r="M135" s="308"/>
      <c r="N135" s="147" t="s">
        <v>306</v>
      </c>
      <c r="O135" s="308"/>
      <c r="P135" s="147" t="s">
        <v>307</v>
      </c>
      <c r="Q135" s="308"/>
      <c r="R135" s="83" t="s">
        <v>492</v>
      </c>
      <c r="S135" s="310"/>
    </row>
    <row r="136" spans="6:19" ht="20.100000000000001" customHeight="1">
      <c r="F136" s="945" t="s">
        <v>493</v>
      </c>
      <c r="G136" s="948"/>
      <c r="H136" s="948"/>
      <c r="I136" s="948"/>
      <c r="J136" s="948"/>
      <c r="K136" s="948"/>
      <c r="L136" s="948"/>
      <c r="M136" s="948"/>
      <c r="N136" s="948"/>
      <c r="O136" s="948"/>
      <c r="P136" s="948"/>
      <c r="Q136" s="948"/>
      <c r="R136" s="948"/>
      <c r="S136" s="950"/>
    </row>
    <row r="137" spans="6:19" ht="20.100000000000001" customHeight="1">
      <c r="F137" s="946"/>
      <c r="G137" s="894"/>
      <c r="H137" s="894"/>
      <c r="I137" s="894"/>
      <c r="J137" s="894"/>
      <c r="K137" s="894"/>
      <c r="L137" s="894"/>
      <c r="M137" s="894"/>
      <c r="N137" s="894"/>
      <c r="O137" s="894"/>
      <c r="P137" s="894"/>
      <c r="Q137" s="894"/>
      <c r="R137" s="894"/>
      <c r="S137" s="951"/>
    </row>
    <row r="138" spans="6:19" ht="20.100000000000001" customHeight="1">
      <c r="F138" s="946"/>
      <c r="G138" s="894"/>
      <c r="H138" s="894"/>
      <c r="I138" s="894"/>
      <c r="J138" s="894"/>
      <c r="K138" s="894"/>
      <c r="L138" s="894"/>
      <c r="M138" s="894"/>
      <c r="N138" s="894"/>
      <c r="O138" s="894"/>
      <c r="P138" s="894"/>
      <c r="Q138" s="894"/>
      <c r="R138" s="894"/>
      <c r="S138" s="951"/>
    </row>
    <row r="139" spans="6:19" ht="20.100000000000001" customHeight="1">
      <c r="F139" s="946"/>
      <c r="G139" s="894"/>
      <c r="H139" s="894"/>
      <c r="I139" s="894"/>
      <c r="J139" s="894"/>
      <c r="K139" s="894"/>
      <c r="L139" s="894"/>
      <c r="M139" s="894"/>
      <c r="N139" s="894"/>
      <c r="O139" s="894"/>
      <c r="P139" s="894"/>
      <c r="Q139" s="894"/>
      <c r="R139" s="894"/>
      <c r="S139" s="951"/>
    </row>
    <row r="140" spans="6:19" ht="20.100000000000001" customHeight="1">
      <c r="F140" s="946"/>
      <c r="G140" s="894"/>
      <c r="H140" s="894"/>
      <c r="I140" s="894"/>
      <c r="J140" s="894"/>
      <c r="K140" s="894"/>
      <c r="L140" s="894"/>
      <c r="M140" s="894"/>
      <c r="N140" s="894"/>
      <c r="O140" s="894"/>
      <c r="P140" s="894"/>
      <c r="Q140" s="894"/>
      <c r="R140" s="894"/>
      <c r="S140" s="951"/>
    </row>
    <row r="141" spans="6:19" ht="20.100000000000001" customHeight="1">
      <c r="F141" s="946"/>
      <c r="G141" s="894"/>
      <c r="H141" s="894"/>
      <c r="I141" s="894"/>
      <c r="J141" s="894"/>
      <c r="K141" s="894"/>
      <c r="L141" s="894"/>
      <c r="M141" s="894"/>
      <c r="N141" s="894"/>
      <c r="O141" s="894"/>
      <c r="P141" s="894"/>
      <c r="Q141" s="894"/>
      <c r="R141" s="894"/>
      <c r="S141" s="951"/>
    </row>
    <row r="142" spans="6:19" ht="20.100000000000001" customHeight="1">
      <c r="F142" s="946"/>
      <c r="G142" s="894"/>
      <c r="H142" s="894"/>
      <c r="I142" s="894"/>
      <c r="J142" s="894"/>
      <c r="K142" s="894"/>
      <c r="L142" s="894"/>
      <c r="M142" s="894"/>
      <c r="N142" s="894"/>
      <c r="O142" s="894"/>
      <c r="P142" s="894"/>
      <c r="Q142" s="894"/>
      <c r="R142" s="894"/>
      <c r="S142" s="951"/>
    </row>
    <row r="143" spans="6:19" ht="20.100000000000001" customHeight="1">
      <c r="F143" s="946"/>
      <c r="G143" s="894"/>
      <c r="H143" s="894"/>
      <c r="I143" s="894"/>
      <c r="J143" s="894"/>
      <c r="K143" s="894"/>
      <c r="L143" s="894"/>
      <c r="M143" s="894"/>
      <c r="N143" s="894"/>
      <c r="O143" s="894"/>
      <c r="P143" s="894"/>
      <c r="Q143" s="894"/>
      <c r="R143" s="894"/>
      <c r="S143" s="951"/>
    </row>
    <row r="144" spans="6:19" ht="20.100000000000001" customHeight="1">
      <c r="F144" s="946"/>
      <c r="G144" s="894"/>
      <c r="H144" s="894"/>
      <c r="I144" s="894"/>
      <c r="J144" s="894"/>
      <c r="K144" s="894"/>
      <c r="L144" s="894"/>
      <c r="M144" s="894"/>
      <c r="N144" s="894"/>
      <c r="O144" s="894"/>
      <c r="P144" s="894"/>
      <c r="Q144" s="894"/>
      <c r="R144" s="894"/>
      <c r="S144" s="951"/>
    </row>
    <row r="145" spans="1:23" ht="20.100000000000001" customHeight="1">
      <c r="F145" s="947"/>
      <c r="G145" s="949"/>
      <c r="H145" s="949"/>
      <c r="I145" s="949"/>
      <c r="J145" s="949"/>
      <c r="K145" s="949"/>
      <c r="L145" s="949"/>
      <c r="M145" s="949"/>
      <c r="N145" s="949"/>
      <c r="O145" s="949"/>
      <c r="P145" s="949"/>
      <c r="Q145" s="949"/>
      <c r="R145" s="949"/>
      <c r="S145" s="952"/>
    </row>
    <row r="147" spans="1:23" ht="20.100000000000001" customHeight="1">
      <c r="A147" s="1145" t="s">
        <v>487</v>
      </c>
      <c r="B147" s="1145"/>
      <c r="C147" s="278" t="s">
        <v>551</v>
      </c>
      <c r="D147" s="278"/>
      <c r="E147" s="278"/>
      <c r="F147" s="278"/>
      <c r="G147" s="278"/>
      <c r="H147" s="278"/>
      <c r="I147" s="278"/>
      <c r="J147" s="278"/>
      <c r="K147" s="278"/>
      <c r="L147" s="278"/>
    </row>
    <row r="148" spans="1:23" ht="25.2" customHeight="1">
      <c r="A148" s="1152"/>
      <c r="B148" s="1152"/>
      <c r="C148" s="333"/>
      <c r="D148" s="1153"/>
      <c r="E148" s="1154"/>
      <c r="F148" s="1154"/>
      <c r="G148" s="1154"/>
      <c r="H148" s="1154"/>
      <c r="I148" s="1154"/>
      <c r="J148" s="1154"/>
      <c r="K148" s="1154"/>
      <c r="L148" s="1154"/>
      <c r="M148" s="1154"/>
      <c r="N148" s="1154"/>
      <c r="O148" s="1154"/>
      <c r="P148" s="1154"/>
      <c r="Q148" s="1154"/>
      <c r="R148" s="1154"/>
      <c r="S148" s="1154"/>
      <c r="T148" s="1154"/>
      <c r="U148" s="1154"/>
      <c r="V148" s="1154"/>
      <c r="W148" s="330"/>
    </row>
    <row r="149" spans="1:23" ht="25.2" customHeight="1">
      <c r="A149" s="330"/>
      <c r="B149" s="330"/>
      <c r="C149" s="331"/>
      <c r="D149" s="624"/>
      <c r="E149" s="624"/>
      <c r="F149" s="624"/>
      <c r="G149" s="624"/>
      <c r="H149" s="624"/>
      <c r="I149" s="624"/>
      <c r="J149" s="624"/>
      <c r="K149" s="624"/>
      <c r="L149" s="624"/>
      <c r="M149" s="624"/>
      <c r="N149" s="624"/>
      <c r="O149" s="624"/>
      <c r="P149" s="624"/>
      <c r="Q149" s="624"/>
      <c r="R149" s="624"/>
      <c r="S149" s="624"/>
      <c r="T149" s="624"/>
      <c r="U149" s="624"/>
      <c r="V149" s="624"/>
      <c r="W149" s="330"/>
    </row>
  </sheetData>
  <mergeCells count="35">
    <mergeCell ref="C108:W108"/>
    <mergeCell ref="C109:V110"/>
    <mergeCell ref="A108:B108"/>
    <mergeCell ref="D149:V149"/>
    <mergeCell ref="A112:W114"/>
    <mergeCell ref="A116:W116"/>
    <mergeCell ref="F119:S128"/>
    <mergeCell ref="F136:S145"/>
    <mergeCell ref="A148:B148"/>
    <mergeCell ref="D148:V148"/>
    <mergeCell ref="A147:B147"/>
    <mergeCell ref="A111:W111"/>
    <mergeCell ref="K118:M118"/>
    <mergeCell ref="F118:J118"/>
    <mergeCell ref="A73:W75"/>
    <mergeCell ref="A77:W77"/>
    <mergeCell ref="F80:S89"/>
    <mergeCell ref="F97:S106"/>
    <mergeCell ref="D69:V70"/>
    <mergeCell ref="A69:B69"/>
    <mergeCell ref="A72:W72"/>
    <mergeCell ref="J96:L96"/>
    <mergeCell ref="F57:S66"/>
    <mergeCell ref="A1:W1"/>
    <mergeCell ref="A2:W2"/>
    <mergeCell ref="A3:W3"/>
    <mergeCell ref="B4:V28"/>
    <mergeCell ref="A30:B30"/>
    <mergeCell ref="D32:V32"/>
    <mergeCell ref="A33:W33"/>
    <mergeCell ref="A34:W36"/>
    <mergeCell ref="A38:W38"/>
    <mergeCell ref="F41:S50"/>
    <mergeCell ref="D30:W30"/>
    <mergeCell ref="D31:W31"/>
  </mergeCells>
  <phoneticPr fontId="3"/>
  <printOptions horizontalCentered="1"/>
  <pageMargins left="0.59055118110236227" right="0.59055118110236227" top="0.59055118110236227" bottom="0.59055118110236227" header="0.51181102362204722" footer="0.51181102362204722"/>
  <pageSetup paperSize="9" orientation="portrait" horizontalDpi="300" verticalDpi="300" r:id="rId1"/>
  <headerFooter alignWithMargins="0"/>
  <rowBreaks count="3" manualBreakCount="3">
    <brk id="32" max="16383" man="1"/>
    <brk id="71" max="16383" man="1"/>
    <brk id="110" max="16383" man="1"/>
  </rowBreaks>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66FFFF"/>
  </sheetPr>
  <dimension ref="A1:W149"/>
  <sheetViews>
    <sheetView showGridLines="0" view="pageBreakPreview" zoomScaleNormal="100" zoomScaleSheetLayoutView="100" workbookViewId="0">
      <selection sqref="A1:W1"/>
    </sheetView>
  </sheetViews>
  <sheetFormatPr defaultColWidth="9" defaultRowHeight="20.100000000000001" customHeight="1"/>
  <cols>
    <col min="1" max="23" width="3.77734375" style="231" customWidth="1"/>
    <col min="24" max="24" width="5.77734375" style="231" customWidth="1"/>
    <col min="25" max="26" width="9" style="231"/>
    <col min="27" max="27" width="4.77734375" style="231" customWidth="1"/>
    <col min="28" max="28" width="7.21875" style="231" customWidth="1"/>
    <col min="29" max="16384" width="9" style="231"/>
  </cols>
  <sheetData>
    <row r="1" spans="1:23" ht="25.2" customHeight="1">
      <c r="A1" s="1136" t="s">
        <v>484</v>
      </c>
      <c r="B1" s="1136"/>
      <c r="C1" s="1136"/>
      <c r="D1" s="1136"/>
      <c r="E1" s="1136"/>
      <c r="F1" s="1136"/>
      <c r="G1" s="1136"/>
      <c r="H1" s="1136"/>
      <c r="I1" s="1136"/>
      <c r="J1" s="1136"/>
      <c r="K1" s="1136"/>
      <c r="L1" s="1136"/>
      <c r="M1" s="1136"/>
      <c r="N1" s="1136"/>
      <c r="O1" s="1136"/>
      <c r="P1" s="1136"/>
      <c r="Q1" s="1136"/>
      <c r="R1" s="1136"/>
      <c r="S1" s="1136"/>
      <c r="T1" s="1136"/>
      <c r="U1" s="1136"/>
      <c r="V1" s="1136"/>
      <c r="W1" s="1136"/>
    </row>
    <row r="2" spans="1:23" ht="25.2" customHeight="1">
      <c r="A2" s="1137" t="s">
        <v>485</v>
      </c>
      <c r="B2" s="1137"/>
      <c r="C2" s="1137"/>
      <c r="D2" s="1137"/>
      <c r="E2" s="1137"/>
      <c r="F2" s="1137"/>
      <c r="G2" s="1137"/>
      <c r="H2" s="1137"/>
      <c r="I2" s="1137"/>
      <c r="J2" s="1137"/>
      <c r="K2" s="1137"/>
      <c r="L2" s="1137"/>
      <c r="M2" s="1137"/>
      <c r="N2" s="1137"/>
      <c r="O2" s="1137"/>
      <c r="P2" s="1137"/>
      <c r="Q2" s="1137"/>
      <c r="R2" s="1137"/>
      <c r="S2" s="1137"/>
      <c r="T2" s="1137"/>
      <c r="U2" s="1137"/>
      <c r="V2" s="1137"/>
      <c r="W2" s="1137"/>
    </row>
    <row r="3" spans="1:23" ht="25.2" customHeight="1" thickBot="1">
      <c r="A3" s="1138" t="s">
        <v>496</v>
      </c>
      <c r="B3" s="1138"/>
      <c r="C3" s="1138"/>
      <c r="D3" s="1138"/>
      <c r="E3" s="1138"/>
      <c r="F3" s="1138"/>
      <c r="G3" s="1138"/>
      <c r="H3" s="1138"/>
      <c r="I3" s="1138"/>
      <c r="J3" s="1138"/>
      <c r="K3" s="1138"/>
      <c r="L3" s="1138"/>
      <c r="M3" s="1138"/>
      <c r="N3" s="1138"/>
      <c r="O3" s="1138"/>
      <c r="P3" s="1138"/>
      <c r="Q3" s="1138"/>
      <c r="R3" s="1138"/>
      <c r="S3" s="1138"/>
      <c r="T3" s="1138"/>
      <c r="U3" s="1138"/>
      <c r="V3" s="1138"/>
      <c r="W3" s="1138"/>
    </row>
    <row r="4" spans="1:23" ht="25.2" customHeight="1">
      <c r="A4" s="330"/>
      <c r="B4" s="1139"/>
      <c r="C4" s="1140"/>
      <c r="D4" s="1140"/>
      <c r="E4" s="1140"/>
      <c r="F4" s="1140"/>
      <c r="G4" s="1140"/>
      <c r="H4" s="1140"/>
      <c r="I4" s="1140"/>
      <c r="J4" s="1140"/>
      <c r="K4" s="1140"/>
      <c r="L4" s="1140"/>
      <c r="M4" s="1140"/>
      <c r="N4" s="1140"/>
      <c r="O4" s="1140"/>
      <c r="P4" s="1140"/>
      <c r="Q4" s="1140"/>
      <c r="R4" s="1140"/>
      <c r="S4" s="1140"/>
      <c r="T4" s="1140"/>
      <c r="U4" s="1140"/>
      <c r="V4" s="1141"/>
    </row>
    <row r="5" spans="1:23" ht="25.2" customHeight="1">
      <c r="A5" s="330"/>
      <c r="B5" s="865"/>
      <c r="C5" s="857"/>
      <c r="D5" s="857"/>
      <c r="E5" s="857"/>
      <c r="F5" s="857"/>
      <c r="G5" s="857"/>
      <c r="H5" s="857"/>
      <c r="I5" s="857"/>
      <c r="J5" s="857"/>
      <c r="K5" s="857"/>
      <c r="L5" s="857"/>
      <c r="M5" s="857"/>
      <c r="N5" s="857"/>
      <c r="O5" s="857"/>
      <c r="P5" s="857"/>
      <c r="Q5" s="857"/>
      <c r="R5" s="857"/>
      <c r="S5" s="857"/>
      <c r="T5" s="857"/>
      <c r="U5" s="857"/>
      <c r="V5" s="866"/>
      <c r="W5" s="330"/>
    </row>
    <row r="6" spans="1:23" ht="25.2" customHeight="1">
      <c r="A6" s="330"/>
      <c r="B6" s="865"/>
      <c r="C6" s="857"/>
      <c r="D6" s="857"/>
      <c r="E6" s="857"/>
      <c r="F6" s="857"/>
      <c r="G6" s="857"/>
      <c r="H6" s="857"/>
      <c r="I6" s="857"/>
      <c r="J6" s="857"/>
      <c r="K6" s="857"/>
      <c r="L6" s="857"/>
      <c r="M6" s="857"/>
      <c r="N6" s="857"/>
      <c r="O6" s="857"/>
      <c r="P6" s="857"/>
      <c r="Q6" s="857"/>
      <c r="R6" s="857"/>
      <c r="S6" s="857"/>
      <c r="T6" s="857"/>
      <c r="U6" s="857"/>
      <c r="V6" s="866"/>
      <c r="W6" s="330"/>
    </row>
    <row r="7" spans="1:23" ht="25.2" customHeight="1">
      <c r="A7" s="330"/>
      <c r="B7" s="865"/>
      <c r="C7" s="857"/>
      <c r="D7" s="857"/>
      <c r="E7" s="857"/>
      <c r="F7" s="857"/>
      <c r="G7" s="857"/>
      <c r="H7" s="857"/>
      <c r="I7" s="857"/>
      <c r="J7" s="857"/>
      <c r="K7" s="857"/>
      <c r="L7" s="857"/>
      <c r="M7" s="857"/>
      <c r="N7" s="857"/>
      <c r="O7" s="857"/>
      <c r="P7" s="857"/>
      <c r="Q7" s="857"/>
      <c r="R7" s="857"/>
      <c r="S7" s="857"/>
      <c r="T7" s="857"/>
      <c r="U7" s="857"/>
      <c r="V7" s="866"/>
      <c r="W7" s="330"/>
    </row>
    <row r="8" spans="1:23" ht="25.2" customHeight="1">
      <c r="A8" s="330"/>
      <c r="B8" s="865"/>
      <c r="C8" s="857"/>
      <c r="D8" s="857"/>
      <c r="E8" s="857"/>
      <c r="F8" s="857"/>
      <c r="G8" s="857"/>
      <c r="H8" s="857"/>
      <c r="I8" s="857"/>
      <c r="J8" s="857"/>
      <c r="K8" s="857"/>
      <c r="L8" s="857"/>
      <c r="M8" s="857"/>
      <c r="N8" s="857"/>
      <c r="O8" s="857"/>
      <c r="P8" s="857"/>
      <c r="Q8" s="857"/>
      <c r="R8" s="857"/>
      <c r="S8" s="857"/>
      <c r="T8" s="857"/>
      <c r="U8" s="857"/>
      <c r="V8" s="866"/>
      <c r="W8" s="330"/>
    </row>
    <row r="9" spans="1:23" ht="25.2" customHeight="1">
      <c r="A9" s="330"/>
      <c r="B9" s="865"/>
      <c r="C9" s="857"/>
      <c r="D9" s="857"/>
      <c r="E9" s="857"/>
      <c r="F9" s="857"/>
      <c r="G9" s="857"/>
      <c r="H9" s="857"/>
      <c r="I9" s="857"/>
      <c r="J9" s="857"/>
      <c r="K9" s="857"/>
      <c r="L9" s="857"/>
      <c r="M9" s="857"/>
      <c r="N9" s="857"/>
      <c r="O9" s="857"/>
      <c r="P9" s="857"/>
      <c r="Q9" s="857"/>
      <c r="R9" s="857"/>
      <c r="S9" s="857"/>
      <c r="T9" s="857"/>
      <c r="U9" s="857"/>
      <c r="V9" s="866"/>
      <c r="W9" s="330"/>
    </row>
    <row r="10" spans="1:23" ht="25.2" customHeight="1">
      <c r="A10" s="330"/>
      <c r="B10" s="865"/>
      <c r="C10" s="857"/>
      <c r="D10" s="857"/>
      <c r="E10" s="857"/>
      <c r="F10" s="857"/>
      <c r="G10" s="857"/>
      <c r="H10" s="857"/>
      <c r="I10" s="857"/>
      <c r="J10" s="857"/>
      <c r="K10" s="857"/>
      <c r="L10" s="857"/>
      <c r="M10" s="857"/>
      <c r="N10" s="857"/>
      <c r="O10" s="857"/>
      <c r="P10" s="857"/>
      <c r="Q10" s="857"/>
      <c r="R10" s="857"/>
      <c r="S10" s="857"/>
      <c r="T10" s="857"/>
      <c r="U10" s="857"/>
      <c r="V10" s="866"/>
      <c r="W10" s="330"/>
    </row>
    <row r="11" spans="1:23" ht="25.2" customHeight="1">
      <c r="A11" s="330"/>
      <c r="B11" s="865"/>
      <c r="C11" s="857"/>
      <c r="D11" s="857"/>
      <c r="E11" s="857"/>
      <c r="F11" s="857"/>
      <c r="G11" s="857"/>
      <c r="H11" s="857"/>
      <c r="I11" s="857"/>
      <c r="J11" s="857"/>
      <c r="K11" s="857"/>
      <c r="L11" s="857"/>
      <c r="M11" s="857"/>
      <c r="N11" s="857"/>
      <c r="O11" s="857"/>
      <c r="P11" s="857"/>
      <c r="Q11" s="857"/>
      <c r="R11" s="857"/>
      <c r="S11" s="857"/>
      <c r="T11" s="857"/>
      <c r="U11" s="857"/>
      <c r="V11" s="866"/>
      <c r="W11" s="330"/>
    </row>
    <row r="12" spans="1:23" ht="25.2" customHeight="1">
      <c r="A12" s="330"/>
      <c r="B12" s="865"/>
      <c r="C12" s="857"/>
      <c r="D12" s="857"/>
      <c r="E12" s="857"/>
      <c r="F12" s="857"/>
      <c r="G12" s="857"/>
      <c r="H12" s="857"/>
      <c r="I12" s="857"/>
      <c r="J12" s="857"/>
      <c r="K12" s="857"/>
      <c r="L12" s="857"/>
      <c r="M12" s="857"/>
      <c r="N12" s="857"/>
      <c r="O12" s="857"/>
      <c r="P12" s="857"/>
      <c r="Q12" s="857"/>
      <c r="R12" s="857"/>
      <c r="S12" s="857"/>
      <c r="T12" s="857"/>
      <c r="U12" s="857"/>
      <c r="V12" s="866"/>
      <c r="W12" s="330"/>
    </row>
    <row r="13" spans="1:23" ht="25.2" customHeight="1">
      <c r="A13" s="330"/>
      <c r="B13" s="865"/>
      <c r="C13" s="857"/>
      <c r="D13" s="857"/>
      <c r="E13" s="857"/>
      <c r="F13" s="857"/>
      <c r="G13" s="857"/>
      <c r="H13" s="857"/>
      <c r="I13" s="857"/>
      <c r="J13" s="857"/>
      <c r="K13" s="857"/>
      <c r="L13" s="857"/>
      <c r="M13" s="857"/>
      <c r="N13" s="857"/>
      <c r="O13" s="857"/>
      <c r="P13" s="857"/>
      <c r="Q13" s="857"/>
      <c r="R13" s="857"/>
      <c r="S13" s="857"/>
      <c r="T13" s="857"/>
      <c r="U13" s="857"/>
      <c r="V13" s="866"/>
      <c r="W13" s="330"/>
    </row>
    <row r="14" spans="1:23" ht="25.2" customHeight="1">
      <c r="A14" s="330"/>
      <c r="B14" s="865"/>
      <c r="C14" s="857"/>
      <c r="D14" s="857"/>
      <c r="E14" s="857"/>
      <c r="F14" s="857"/>
      <c r="G14" s="857"/>
      <c r="H14" s="857"/>
      <c r="I14" s="857"/>
      <c r="J14" s="857"/>
      <c r="K14" s="857"/>
      <c r="L14" s="857"/>
      <c r="M14" s="857"/>
      <c r="N14" s="857"/>
      <c r="O14" s="857"/>
      <c r="P14" s="857"/>
      <c r="Q14" s="857"/>
      <c r="R14" s="857"/>
      <c r="S14" s="857"/>
      <c r="T14" s="857"/>
      <c r="U14" s="857"/>
      <c r="V14" s="866"/>
      <c r="W14" s="330"/>
    </row>
    <row r="15" spans="1:23" ht="25.2" customHeight="1">
      <c r="A15" s="330"/>
      <c r="B15" s="865"/>
      <c r="C15" s="857"/>
      <c r="D15" s="857"/>
      <c r="E15" s="857"/>
      <c r="F15" s="857"/>
      <c r="G15" s="857"/>
      <c r="H15" s="857"/>
      <c r="I15" s="857"/>
      <c r="J15" s="857"/>
      <c r="K15" s="857"/>
      <c r="L15" s="857"/>
      <c r="M15" s="857"/>
      <c r="N15" s="857"/>
      <c r="O15" s="857"/>
      <c r="P15" s="857"/>
      <c r="Q15" s="857"/>
      <c r="R15" s="857"/>
      <c r="S15" s="857"/>
      <c r="T15" s="857"/>
      <c r="U15" s="857"/>
      <c r="V15" s="866"/>
      <c r="W15" s="330"/>
    </row>
    <row r="16" spans="1:23" ht="25.2" customHeight="1">
      <c r="A16" s="330"/>
      <c r="B16" s="865"/>
      <c r="C16" s="857"/>
      <c r="D16" s="857"/>
      <c r="E16" s="857"/>
      <c r="F16" s="857"/>
      <c r="G16" s="857"/>
      <c r="H16" s="857"/>
      <c r="I16" s="857"/>
      <c r="J16" s="857"/>
      <c r="K16" s="857"/>
      <c r="L16" s="857"/>
      <c r="M16" s="857"/>
      <c r="N16" s="857"/>
      <c r="O16" s="857"/>
      <c r="P16" s="857"/>
      <c r="Q16" s="857"/>
      <c r="R16" s="857"/>
      <c r="S16" s="857"/>
      <c r="T16" s="857"/>
      <c r="U16" s="857"/>
      <c r="V16" s="866"/>
      <c r="W16" s="330"/>
    </row>
    <row r="17" spans="1:23" ht="25.2" customHeight="1">
      <c r="A17" s="330"/>
      <c r="B17" s="865"/>
      <c r="C17" s="857"/>
      <c r="D17" s="857"/>
      <c r="E17" s="857"/>
      <c r="F17" s="857"/>
      <c r="G17" s="857"/>
      <c r="H17" s="857"/>
      <c r="I17" s="857"/>
      <c r="J17" s="857"/>
      <c r="K17" s="857"/>
      <c r="L17" s="857"/>
      <c r="M17" s="857"/>
      <c r="N17" s="857"/>
      <c r="O17" s="857"/>
      <c r="P17" s="857"/>
      <c r="Q17" s="857"/>
      <c r="R17" s="857"/>
      <c r="S17" s="857"/>
      <c r="T17" s="857"/>
      <c r="U17" s="857"/>
      <c r="V17" s="866"/>
      <c r="W17" s="330"/>
    </row>
    <row r="18" spans="1:23" ht="25.2" customHeight="1">
      <c r="A18" s="330"/>
      <c r="B18" s="865"/>
      <c r="C18" s="857"/>
      <c r="D18" s="857"/>
      <c r="E18" s="857"/>
      <c r="F18" s="857"/>
      <c r="G18" s="857"/>
      <c r="H18" s="857"/>
      <c r="I18" s="857"/>
      <c r="J18" s="857"/>
      <c r="K18" s="857"/>
      <c r="L18" s="857"/>
      <c r="M18" s="857"/>
      <c r="N18" s="857"/>
      <c r="O18" s="857"/>
      <c r="P18" s="857"/>
      <c r="Q18" s="857"/>
      <c r="R18" s="857"/>
      <c r="S18" s="857"/>
      <c r="T18" s="857"/>
      <c r="U18" s="857"/>
      <c r="V18" s="866"/>
      <c r="W18" s="330"/>
    </row>
    <row r="19" spans="1:23" ht="25.2" customHeight="1">
      <c r="A19" s="330"/>
      <c r="B19" s="865"/>
      <c r="C19" s="857"/>
      <c r="D19" s="857"/>
      <c r="E19" s="857"/>
      <c r="F19" s="857"/>
      <c r="G19" s="857"/>
      <c r="H19" s="857"/>
      <c r="I19" s="857"/>
      <c r="J19" s="857"/>
      <c r="K19" s="857"/>
      <c r="L19" s="857"/>
      <c r="M19" s="857"/>
      <c r="N19" s="857"/>
      <c r="O19" s="857"/>
      <c r="P19" s="857"/>
      <c r="Q19" s="857"/>
      <c r="R19" s="857"/>
      <c r="S19" s="857"/>
      <c r="T19" s="857"/>
      <c r="U19" s="857"/>
      <c r="V19" s="866"/>
      <c r="W19" s="330"/>
    </row>
    <row r="20" spans="1:23" ht="25.2" customHeight="1">
      <c r="A20" s="330"/>
      <c r="B20" s="865"/>
      <c r="C20" s="857"/>
      <c r="D20" s="857"/>
      <c r="E20" s="857"/>
      <c r="F20" s="857"/>
      <c r="G20" s="857"/>
      <c r="H20" s="857"/>
      <c r="I20" s="857"/>
      <c r="J20" s="857"/>
      <c r="K20" s="857"/>
      <c r="L20" s="857"/>
      <c r="M20" s="857"/>
      <c r="N20" s="857"/>
      <c r="O20" s="857"/>
      <c r="P20" s="857"/>
      <c r="Q20" s="857"/>
      <c r="R20" s="857"/>
      <c r="S20" s="857"/>
      <c r="T20" s="857"/>
      <c r="U20" s="857"/>
      <c r="V20" s="866"/>
      <c r="W20" s="330"/>
    </row>
    <row r="21" spans="1:23" ht="25.2" customHeight="1">
      <c r="A21" s="330"/>
      <c r="B21" s="865"/>
      <c r="C21" s="857"/>
      <c r="D21" s="857"/>
      <c r="E21" s="857"/>
      <c r="F21" s="857"/>
      <c r="G21" s="857"/>
      <c r="H21" s="857"/>
      <c r="I21" s="857"/>
      <c r="J21" s="857"/>
      <c r="K21" s="857"/>
      <c r="L21" s="857"/>
      <c r="M21" s="857"/>
      <c r="N21" s="857"/>
      <c r="O21" s="857"/>
      <c r="P21" s="857"/>
      <c r="Q21" s="857"/>
      <c r="R21" s="857"/>
      <c r="S21" s="857"/>
      <c r="T21" s="857"/>
      <c r="U21" s="857"/>
      <c r="V21" s="866"/>
      <c r="W21" s="330"/>
    </row>
    <row r="22" spans="1:23" ht="25.2" customHeight="1">
      <c r="A22" s="330"/>
      <c r="B22" s="865"/>
      <c r="C22" s="857"/>
      <c r="D22" s="857"/>
      <c r="E22" s="857"/>
      <c r="F22" s="857"/>
      <c r="G22" s="857"/>
      <c r="H22" s="857"/>
      <c r="I22" s="857"/>
      <c r="J22" s="857"/>
      <c r="K22" s="857"/>
      <c r="L22" s="857"/>
      <c r="M22" s="857"/>
      <c r="N22" s="857"/>
      <c r="O22" s="857"/>
      <c r="P22" s="857"/>
      <c r="Q22" s="857"/>
      <c r="R22" s="857"/>
      <c r="S22" s="857"/>
      <c r="T22" s="857"/>
      <c r="U22" s="857"/>
      <c r="V22" s="866"/>
      <c r="W22" s="330"/>
    </row>
    <row r="23" spans="1:23" ht="25.2" customHeight="1">
      <c r="A23" s="330"/>
      <c r="B23" s="865"/>
      <c r="C23" s="857"/>
      <c r="D23" s="857"/>
      <c r="E23" s="857"/>
      <c r="F23" s="857"/>
      <c r="G23" s="857"/>
      <c r="H23" s="857"/>
      <c r="I23" s="857"/>
      <c r="J23" s="857"/>
      <c r="K23" s="857"/>
      <c r="L23" s="857"/>
      <c r="M23" s="857"/>
      <c r="N23" s="857"/>
      <c r="O23" s="857"/>
      <c r="P23" s="857"/>
      <c r="Q23" s="857"/>
      <c r="R23" s="857"/>
      <c r="S23" s="857"/>
      <c r="T23" s="857"/>
      <c r="U23" s="857"/>
      <c r="V23" s="866"/>
      <c r="W23" s="330"/>
    </row>
    <row r="24" spans="1:23" ht="25.2" customHeight="1">
      <c r="A24" s="330"/>
      <c r="B24" s="865"/>
      <c r="C24" s="857"/>
      <c r="D24" s="857"/>
      <c r="E24" s="857"/>
      <c r="F24" s="857"/>
      <c r="G24" s="857"/>
      <c r="H24" s="857"/>
      <c r="I24" s="857"/>
      <c r="J24" s="857"/>
      <c r="K24" s="857"/>
      <c r="L24" s="857"/>
      <c r="M24" s="857"/>
      <c r="N24" s="857"/>
      <c r="O24" s="857"/>
      <c r="P24" s="857"/>
      <c r="Q24" s="857"/>
      <c r="R24" s="857"/>
      <c r="S24" s="857"/>
      <c r="T24" s="857"/>
      <c r="U24" s="857"/>
      <c r="V24" s="866"/>
      <c r="W24" s="330"/>
    </row>
    <row r="25" spans="1:23" ht="25.2" customHeight="1">
      <c r="A25" s="330"/>
      <c r="B25" s="865"/>
      <c r="C25" s="857"/>
      <c r="D25" s="857"/>
      <c r="E25" s="857"/>
      <c r="F25" s="857"/>
      <c r="G25" s="857"/>
      <c r="H25" s="857"/>
      <c r="I25" s="857"/>
      <c r="J25" s="857"/>
      <c r="K25" s="857"/>
      <c r="L25" s="857"/>
      <c r="M25" s="857"/>
      <c r="N25" s="857"/>
      <c r="O25" s="857"/>
      <c r="P25" s="857"/>
      <c r="Q25" s="857"/>
      <c r="R25" s="857"/>
      <c r="S25" s="857"/>
      <c r="T25" s="857"/>
      <c r="U25" s="857"/>
      <c r="V25" s="866"/>
      <c r="W25" s="330"/>
    </row>
    <row r="26" spans="1:23" ht="25.2" customHeight="1">
      <c r="A26" s="330"/>
      <c r="B26" s="865"/>
      <c r="C26" s="857"/>
      <c r="D26" s="857"/>
      <c r="E26" s="857"/>
      <c r="F26" s="857"/>
      <c r="G26" s="857"/>
      <c r="H26" s="857"/>
      <c r="I26" s="857"/>
      <c r="J26" s="857"/>
      <c r="K26" s="857"/>
      <c r="L26" s="857"/>
      <c r="M26" s="857"/>
      <c r="N26" s="857"/>
      <c r="O26" s="857"/>
      <c r="P26" s="857"/>
      <c r="Q26" s="857"/>
      <c r="R26" s="857"/>
      <c r="S26" s="857"/>
      <c r="T26" s="857"/>
      <c r="U26" s="857"/>
      <c r="V26" s="866"/>
      <c r="W26" s="330"/>
    </row>
    <row r="27" spans="1:23" ht="25.2" customHeight="1">
      <c r="A27" s="330"/>
      <c r="B27" s="865"/>
      <c r="C27" s="857"/>
      <c r="D27" s="857"/>
      <c r="E27" s="857"/>
      <c r="F27" s="857"/>
      <c r="G27" s="857"/>
      <c r="H27" s="857"/>
      <c r="I27" s="857"/>
      <c r="J27" s="857"/>
      <c r="K27" s="857"/>
      <c r="L27" s="857"/>
      <c r="M27" s="857"/>
      <c r="N27" s="857"/>
      <c r="O27" s="857"/>
      <c r="P27" s="857"/>
      <c r="Q27" s="857"/>
      <c r="R27" s="857"/>
      <c r="S27" s="857"/>
      <c r="T27" s="857"/>
      <c r="U27" s="857"/>
      <c r="V27" s="866"/>
      <c r="W27" s="330"/>
    </row>
    <row r="28" spans="1:23" ht="25.2" customHeight="1" thickBot="1">
      <c r="A28" s="330"/>
      <c r="B28" s="1142"/>
      <c r="C28" s="1143"/>
      <c r="D28" s="1143"/>
      <c r="E28" s="1143"/>
      <c r="F28" s="1143"/>
      <c r="G28" s="1143"/>
      <c r="H28" s="1143"/>
      <c r="I28" s="1143"/>
      <c r="J28" s="1143"/>
      <c r="K28" s="1143"/>
      <c r="L28" s="1143"/>
      <c r="M28" s="1143"/>
      <c r="N28" s="1143"/>
      <c r="O28" s="1143"/>
      <c r="P28" s="1143"/>
      <c r="Q28" s="1143"/>
      <c r="R28" s="1143"/>
      <c r="S28" s="1143"/>
      <c r="T28" s="1143"/>
      <c r="U28" s="1143"/>
      <c r="V28" s="1144"/>
      <c r="W28" s="330"/>
    </row>
    <row r="29" spans="1:23" ht="25.2" customHeight="1">
      <c r="A29" s="330"/>
      <c r="B29" s="221"/>
      <c r="C29" s="221"/>
      <c r="D29" s="221"/>
      <c r="E29" s="221"/>
      <c r="F29" s="221"/>
      <c r="G29" s="221"/>
      <c r="H29" s="221"/>
      <c r="I29" s="221"/>
      <c r="J29" s="221"/>
      <c r="K29" s="221"/>
      <c r="L29" s="221"/>
      <c r="M29" s="221"/>
      <c r="N29" s="221"/>
      <c r="O29" s="221"/>
      <c r="P29" s="221"/>
      <c r="Q29" s="221"/>
      <c r="R29" s="221"/>
      <c r="S29" s="221"/>
      <c r="T29" s="221"/>
      <c r="U29" s="221"/>
      <c r="V29" s="221"/>
      <c r="W29" s="330"/>
    </row>
    <row r="30" spans="1:23" ht="25.2" customHeight="1">
      <c r="A30" s="1145" t="s">
        <v>487</v>
      </c>
      <c r="B30" s="1145"/>
      <c r="C30" s="457" t="s">
        <v>488</v>
      </c>
      <c r="D30" s="1148" t="s">
        <v>564</v>
      </c>
      <c r="E30" s="1148"/>
      <c r="F30" s="1148"/>
      <c r="G30" s="1148"/>
      <c r="H30" s="1148"/>
      <c r="I30" s="1148"/>
      <c r="J30" s="1148"/>
      <c r="K30" s="1148"/>
      <c r="L30" s="1148"/>
      <c r="M30" s="1148"/>
      <c r="N30" s="1148"/>
      <c r="O30" s="1148"/>
      <c r="P30" s="1148"/>
      <c r="Q30" s="1148"/>
      <c r="R30" s="1148"/>
      <c r="S30" s="1148"/>
      <c r="T30" s="1148"/>
      <c r="U30" s="1148"/>
      <c r="V30" s="1148"/>
      <c r="W30" s="1148"/>
    </row>
    <row r="31" spans="1:23" ht="25.2" customHeight="1">
      <c r="A31" s="330"/>
      <c r="B31" s="330"/>
      <c r="D31" s="1149" t="s">
        <v>565</v>
      </c>
      <c r="E31" s="1149"/>
      <c r="F31" s="1149"/>
      <c r="G31" s="1149"/>
      <c r="H31" s="1149"/>
      <c r="I31" s="1149"/>
      <c r="J31" s="1149"/>
      <c r="K31" s="1149"/>
      <c r="L31" s="1149"/>
      <c r="M31" s="1149"/>
      <c r="N31" s="1149"/>
      <c r="O31" s="1149"/>
      <c r="P31" s="1149"/>
      <c r="Q31" s="1149"/>
      <c r="R31" s="1149"/>
      <c r="S31" s="1149"/>
      <c r="T31" s="1149"/>
      <c r="U31" s="1149"/>
      <c r="V31" s="1149"/>
      <c r="W31" s="1149"/>
    </row>
    <row r="32" spans="1:23" ht="25.2" customHeight="1">
      <c r="A32" s="330"/>
      <c r="B32" s="330"/>
      <c r="C32" s="458" t="s">
        <v>489</v>
      </c>
      <c r="D32" s="1146" t="s">
        <v>490</v>
      </c>
      <c r="E32" s="1146"/>
      <c r="F32" s="1146"/>
      <c r="G32" s="1146"/>
      <c r="H32" s="1146"/>
      <c r="I32" s="1146"/>
      <c r="J32" s="1146"/>
      <c r="K32" s="1146"/>
      <c r="L32" s="1146"/>
      <c r="M32" s="1146"/>
      <c r="N32" s="1146"/>
      <c r="O32" s="1146"/>
      <c r="P32" s="1146"/>
      <c r="Q32" s="1146"/>
      <c r="R32" s="1146"/>
      <c r="S32" s="1146"/>
      <c r="T32" s="1146"/>
      <c r="U32" s="1146"/>
      <c r="V32" s="1146"/>
      <c r="W32" s="330"/>
    </row>
    <row r="33" spans="1:23" ht="25.2" customHeight="1">
      <c r="A33" s="1136" t="s">
        <v>484</v>
      </c>
      <c r="B33" s="1136"/>
      <c r="C33" s="1136"/>
      <c r="D33" s="1136"/>
      <c r="E33" s="1136"/>
      <c r="F33" s="1136"/>
      <c r="G33" s="1136"/>
      <c r="H33" s="1136"/>
      <c r="I33" s="1136"/>
      <c r="J33" s="1136"/>
      <c r="K33" s="1136"/>
      <c r="L33" s="1136"/>
      <c r="M33" s="1136"/>
      <c r="N33" s="1136"/>
      <c r="O33" s="1136"/>
      <c r="P33" s="1136"/>
      <c r="Q33" s="1136"/>
      <c r="R33" s="1136"/>
      <c r="S33" s="1136"/>
      <c r="T33" s="1136"/>
      <c r="U33" s="1136"/>
      <c r="V33" s="1136"/>
      <c r="W33" s="1136"/>
    </row>
    <row r="34" spans="1:23" ht="20.100000000000001" customHeight="1">
      <c r="A34" s="1147" t="s">
        <v>491</v>
      </c>
      <c r="B34" s="1147"/>
      <c r="C34" s="1147"/>
      <c r="D34" s="1147"/>
      <c r="E34" s="1147"/>
      <c r="F34" s="1147"/>
      <c r="G34" s="1147"/>
      <c r="H34" s="1147"/>
      <c r="I34" s="1147"/>
      <c r="J34" s="1147"/>
      <c r="K34" s="1147"/>
      <c r="L34" s="1147"/>
      <c r="M34" s="1147"/>
      <c r="N34" s="1147"/>
      <c r="O34" s="1147"/>
      <c r="P34" s="1147"/>
      <c r="Q34" s="1147"/>
      <c r="R34" s="1147"/>
      <c r="S34" s="1147"/>
      <c r="T34" s="1147"/>
      <c r="U34" s="1147"/>
      <c r="V34" s="1147"/>
      <c r="W34" s="1147"/>
    </row>
    <row r="35" spans="1:23" ht="20.100000000000001" customHeight="1">
      <c r="A35" s="1147"/>
      <c r="B35" s="1147"/>
      <c r="C35" s="1147"/>
      <c r="D35" s="1147"/>
      <c r="E35" s="1147"/>
      <c r="F35" s="1147"/>
      <c r="G35" s="1147"/>
      <c r="H35" s="1147"/>
      <c r="I35" s="1147"/>
      <c r="J35" s="1147"/>
      <c r="K35" s="1147"/>
      <c r="L35" s="1147"/>
      <c r="M35" s="1147"/>
      <c r="N35" s="1147"/>
      <c r="O35" s="1147"/>
      <c r="P35" s="1147"/>
      <c r="Q35" s="1147"/>
      <c r="R35" s="1147"/>
      <c r="S35" s="1147"/>
      <c r="T35" s="1147"/>
      <c r="U35" s="1147"/>
      <c r="V35" s="1147"/>
      <c r="W35" s="1147"/>
    </row>
    <row r="36" spans="1:23" ht="20.100000000000001" customHeight="1">
      <c r="A36" s="1147"/>
      <c r="B36" s="1147"/>
      <c r="C36" s="1147"/>
      <c r="D36" s="1147"/>
      <c r="E36" s="1147"/>
      <c r="F36" s="1147"/>
      <c r="G36" s="1147"/>
      <c r="H36" s="1147"/>
      <c r="I36" s="1147"/>
      <c r="J36" s="1147"/>
      <c r="K36" s="1147"/>
      <c r="L36" s="1147"/>
      <c r="M36" s="1147"/>
      <c r="N36" s="1147"/>
      <c r="O36" s="1147"/>
      <c r="P36" s="1147"/>
      <c r="Q36" s="1147"/>
      <c r="R36" s="1147"/>
      <c r="S36" s="1147"/>
      <c r="T36" s="1147"/>
      <c r="U36" s="1147"/>
      <c r="V36" s="1147"/>
      <c r="W36" s="1147"/>
    </row>
    <row r="37" spans="1:23" ht="20.100000000000001" customHeight="1">
      <c r="A37" s="452"/>
      <c r="B37" s="452"/>
      <c r="C37" s="452"/>
      <c r="D37" s="452"/>
      <c r="E37" s="452"/>
      <c r="F37" s="452"/>
      <c r="G37" s="452"/>
      <c r="H37" s="452"/>
      <c r="I37" s="452"/>
      <c r="J37" s="452"/>
      <c r="K37" s="452"/>
      <c r="L37" s="452"/>
      <c r="M37" s="452"/>
      <c r="N37" s="452"/>
      <c r="O37" s="452"/>
      <c r="P37" s="452"/>
      <c r="Q37" s="452"/>
      <c r="R37" s="452"/>
      <c r="S37" s="452"/>
      <c r="T37" s="452"/>
      <c r="U37" s="452"/>
      <c r="V37" s="452"/>
      <c r="W37" s="452"/>
    </row>
    <row r="38" spans="1:23" ht="25.2" customHeight="1">
      <c r="A38" s="1138" t="s">
        <v>496</v>
      </c>
      <c r="B38" s="1138"/>
      <c r="C38" s="1138"/>
      <c r="D38" s="1138"/>
      <c r="E38" s="1138"/>
      <c r="F38" s="1138"/>
      <c r="G38" s="1138"/>
      <c r="H38" s="1138"/>
      <c r="I38" s="1138"/>
      <c r="J38" s="1138"/>
      <c r="K38" s="1138"/>
      <c r="L38" s="1138"/>
      <c r="M38" s="1138"/>
      <c r="N38" s="1138"/>
      <c r="O38" s="1138"/>
      <c r="P38" s="1138"/>
      <c r="Q38" s="1138"/>
      <c r="R38" s="1138"/>
      <c r="S38" s="1138"/>
      <c r="T38" s="1138"/>
      <c r="U38" s="1138"/>
      <c r="V38" s="1138"/>
      <c r="W38" s="1138"/>
    </row>
    <row r="39" spans="1:23" ht="20.100000000000001" customHeight="1"/>
    <row r="40" spans="1:23" ht="20.100000000000001" customHeight="1">
      <c r="F40" s="231" t="s">
        <v>547</v>
      </c>
      <c r="K40" s="334"/>
      <c r="L40" s="335" t="s">
        <v>566</v>
      </c>
      <c r="M40" s="308"/>
      <c r="N40" s="147" t="s">
        <v>306</v>
      </c>
      <c r="O40" s="308"/>
      <c r="P40" s="147" t="s">
        <v>307</v>
      </c>
      <c r="Q40" s="308"/>
      <c r="R40" s="83" t="s">
        <v>492</v>
      </c>
      <c r="S40" s="310"/>
    </row>
    <row r="41" spans="1:23" ht="20.100000000000001" customHeight="1">
      <c r="F41" s="945" t="s">
        <v>493</v>
      </c>
      <c r="G41" s="948"/>
      <c r="H41" s="948"/>
      <c r="I41" s="948"/>
      <c r="J41" s="948"/>
      <c r="K41" s="948"/>
      <c r="L41" s="948"/>
      <c r="M41" s="948"/>
      <c r="N41" s="948"/>
      <c r="O41" s="948"/>
      <c r="P41" s="948"/>
      <c r="Q41" s="948"/>
      <c r="R41" s="948"/>
      <c r="S41" s="950"/>
    </row>
    <row r="42" spans="1:23" ht="20.100000000000001" customHeight="1">
      <c r="F42" s="946"/>
      <c r="G42" s="894"/>
      <c r="H42" s="894"/>
      <c r="I42" s="894"/>
      <c r="J42" s="894"/>
      <c r="K42" s="894"/>
      <c r="L42" s="894"/>
      <c r="M42" s="894"/>
      <c r="N42" s="894"/>
      <c r="O42" s="894"/>
      <c r="P42" s="894"/>
      <c r="Q42" s="894"/>
      <c r="R42" s="894"/>
      <c r="S42" s="951"/>
    </row>
    <row r="43" spans="1:23" ht="20.100000000000001" customHeight="1">
      <c r="F43" s="946"/>
      <c r="G43" s="894"/>
      <c r="H43" s="894"/>
      <c r="I43" s="894"/>
      <c r="J43" s="894"/>
      <c r="K43" s="894"/>
      <c r="L43" s="894"/>
      <c r="M43" s="894"/>
      <c r="N43" s="894"/>
      <c r="O43" s="894"/>
      <c r="P43" s="894"/>
      <c r="Q43" s="894"/>
      <c r="R43" s="894"/>
      <c r="S43" s="951"/>
    </row>
    <row r="44" spans="1:23" ht="20.100000000000001" customHeight="1">
      <c r="F44" s="946"/>
      <c r="G44" s="894"/>
      <c r="H44" s="894"/>
      <c r="I44" s="894"/>
      <c r="J44" s="894"/>
      <c r="K44" s="894"/>
      <c r="L44" s="894"/>
      <c r="M44" s="894"/>
      <c r="N44" s="894"/>
      <c r="O44" s="894"/>
      <c r="P44" s="894"/>
      <c r="Q44" s="894"/>
      <c r="R44" s="894"/>
      <c r="S44" s="951"/>
    </row>
    <row r="45" spans="1:23" ht="20.100000000000001" customHeight="1">
      <c r="F45" s="946"/>
      <c r="G45" s="894"/>
      <c r="H45" s="894"/>
      <c r="I45" s="894"/>
      <c r="J45" s="894"/>
      <c r="K45" s="894"/>
      <c r="L45" s="894"/>
      <c r="M45" s="894"/>
      <c r="N45" s="894"/>
      <c r="O45" s="894"/>
      <c r="P45" s="894"/>
      <c r="Q45" s="894"/>
      <c r="R45" s="894"/>
      <c r="S45" s="951"/>
    </row>
    <row r="46" spans="1:23" ht="20.100000000000001" customHeight="1">
      <c r="F46" s="946"/>
      <c r="G46" s="894"/>
      <c r="H46" s="894"/>
      <c r="I46" s="894"/>
      <c r="J46" s="894"/>
      <c r="K46" s="894"/>
      <c r="L46" s="894"/>
      <c r="M46" s="894"/>
      <c r="N46" s="894"/>
      <c r="O46" s="894"/>
      <c r="P46" s="894"/>
      <c r="Q46" s="894"/>
      <c r="R46" s="894"/>
      <c r="S46" s="951"/>
    </row>
    <row r="47" spans="1:23" ht="20.100000000000001" customHeight="1">
      <c r="F47" s="946"/>
      <c r="G47" s="894"/>
      <c r="H47" s="894"/>
      <c r="I47" s="894"/>
      <c r="J47" s="894"/>
      <c r="K47" s="894"/>
      <c r="L47" s="894"/>
      <c r="M47" s="894"/>
      <c r="N47" s="894"/>
      <c r="O47" s="894"/>
      <c r="P47" s="894"/>
      <c r="Q47" s="894"/>
      <c r="R47" s="894"/>
      <c r="S47" s="951"/>
    </row>
    <row r="48" spans="1:23" ht="20.100000000000001" customHeight="1">
      <c r="F48" s="946"/>
      <c r="G48" s="894"/>
      <c r="H48" s="894"/>
      <c r="I48" s="894"/>
      <c r="J48" s="894"/>
      <c r="K48" s="894"/>
      <c r="L48" s="894"/>
      <c r="M48" s="894"/>
      <c r="N48" s="894"/>
      <c r="O48" s="894"/>
      <c r="P48" s="894"/>
      <c r="Q48" s="894"/>
      <c r="R48" s="894"/>
      <c r="S48" s="951"/>
    </row>
    <row r="49" spans="6:22" ht="20.100000000000001" customHeight="1">
      <c r="F49" s="946"/>
      <c r="G49" s="894"/>
      <c r="H49" s="894"/>
      <c r="I49" s="894"/>
      <c r="J49" s="894"/>
      <c r="K49" s="894"/>
      <c r="L49" s="894"/>
      <c r="M49" s="894"/>
      <c r="N49" s="894"/>
      <c r="O49" s="894"/>
      <c r="P49" s="894"/>
      <c r="Q49" s="894"/>
      <c r="R49" s="894"/>
      <c r="S49" s="951"/>
    </row>
    <row r="50" spans="6:22" ht="20.100000000000001" customHeight="1">
      <c r="F50" s="947"/>
      <c r="G50" s="949"/>
      <c r="H50" s="949"/>
      <c r="I50" s="949"/>
      <c r="J50" s="949"/>
      <c r="K50" s="949"/>
      <c r="L50" s="949"/>
      <c r="M50" s="949"/>
      <c r="N50" s="949"/>
      <c r="O50" s="949"/>
      <c r="P50" s="949"/>
      <c r="Q50" s="949"/>
      <c r="R50" s="949"/>
      <c r="S50" s="952"/>
    </row>
    <row r="56" spans="6:22" ht="20.100000000000001" customHeight="1">
      <c r="F56" s="231" t="s">
        <v>548</v>
      </c>
      <c r="K56" s="334"/>
      <c r="L56" s="335" t="s">
        <v>566</v>
      </c>
      <c r="M56" s="308"/>
      <c r="N56" s="147" t="s">
        <v>306</v>
      </c>
      <c r="O56" s="308"/>
      <c r="P56" s="147" t="s">
        <v>307</v>
      </c>
      <c r="Q56" s="308"/>
      <c r="R56" s="83" t="s">
        <v>492</v>
      </c>
      <c r="S56" s="310"/>
      <c r="T56" s="308"/>
      <c r="U56" s="83"/>
      <c r="V56" s="310"/>
    </row>
    <row r="57" spans="6:22" ht="20.100000000000001" customHeight="1">
      <c r="F57" s="945" t="s">
        <v>493</v>
      </c>
      <c r="G57" s="948"/>
      <c r="H57" s="948"/>
      <c r="I57" s="948"/>
      <c r="J57" s="948"/>
      <c r="K57" s="948"/>
      <c r="L57" s="948"/>
      <c r="M57" s="948"/>
      <c r="N57" s="948"/>
      <c r="O57" s="948"/>
      <c r="P57" s="948"/>
      <c r="Q57" s="948"/>
      <c r="R57" s="948"/>
      <c r="S57" s="950"/>
    </row>
    <row r="58" spans="6:22" ht="20.100000000000001" customHeight="1">
      <c r="F58" s="946"/>
      <c r="G58" s="894"/>
      <c r="H58" s="894"/>
      <c r="I58" s="894"/>
      <c r="J58" s="894"/>
      <c r="K58" s="894"/>
      <c r="L58" s="894"/>
      <c r="M58" s="894"/>
      <c r="N58" s="894"/>
      <c r="O58" s="894"/>
      <c r="P58" s="894"/>
      <c r="Q58" s="894"/>
      <c r="R58" s="894"/>
      <c r="S58" s="951"/>
    </row>
    <row r="59" spans="6:22" ht="20.100000000000001" customHeight="1">
      <c r="F59" s="946"/>
      <c r="G59" s="894"/>
      <c r="H59" s="894"/>
      <c r="I59" s="894"/>
      <c r="J59" s="894"/>
      <c r="K59" s="894"/>
      <c r="L59" s="894"/>
      <c r="M59" s="894"/>
      <c r="N59" s="894"/>
      <c r="O59" s="894"/>
      <c r="P59" s="894"/>
      <c r="Q59" s="894"/>
      <c r="R59" s="894"/>
      <c r="S59" s="951"/>
    </row>
    <row r="60" spans="6:22" ht="20.100000000000001" customHeight="1">
      <c r="F60" s="946"/>
      <c r="G60" s="894"/>
      <c r="H60" s="894"/>
      <c r="I60" s="894"/>
      <c r="J60" s="894"/>
      <c r="K60" s="894"/>
      <c r="L60" s="894"/>
      <c r="M60" s="894"/>
      <c r="N60" s="894"/>
      <c r="O60" s="894"/>
      <c r="P60" s="894"/>
      <c r="Q60" s="894"/>
      <c r="R60" s="894"/>
      <c r="S60" s="951"/>
    </row>
    <row r="61" spans="6:22" ht="20.100000000000001" customHeight="1">
      <c r="F61" s="946"/>
      <c r="G61" s="894"/>
      <c r="H61" s="894"/>
      <c r="I61" s="894"/>
      <c r="J61" s="894"/>
      <c r="K61" s="894"/>
      <c r="L61" s="894"/>
      <c r="M61" s="894"/>
      <c r="N61" s="894"/>
      <c r="O61" s="894"/>
      <c r="P61" s="894"/>
      <c r="Q61" s="894"/>
      <c r="R61" s="894"/>
      <c r="S61" s="951"/>
    </row>
    <row r="62" spans="6:22" ht="20.100000000000001" customHeight="1">
      <c r="F62" s="946"/>
      <c r="G62" s="894"/>
      <c r="H62" s="894"/>
      <c r="I62" s="894"/>
      <c r="J62" s="894"/>
      <c r="K62" s="894"/>
      <c r="L62" s="894"/>
      <c r="M62" s="894"/>
      <c r="N62" s="894"/>
      <c r="O62" s="894"/>
      <c r="P62" s="894"/>
      <c r="Q62" s="894"/>
      <c r="R62" s="894"/>
      <c r="S62" s="951"/>
    </row>
    <row r="63" spans="6:22" ht="20.100000000000001" customHeight="1">
      <c r="F63" s="946"/>
      <c r="G63" s="894"/>
      <c r="H63" s="894"/>
      <c r="I63" s="894"/>
      <c r="J63" s="894"/>
      <c r="K63" s="894"/>
      <c r="L63" s="894"/>
      <c r="M63" s="894"/>
      <c r="N63" s="894"/>
      <c r="O63" s="894"/>
      <c r="P63" s="894"/>
      <c r="Q63" s="894"/>
      <c r="R63" s="894"/>
      <c r="S63" s="951"/>
    </row>
    <row r="64" spans="6:22" ht="20.100000000000001" customHeight="1">
      <c r="F64" s="946"/>
      <c r="G64" s="894"/>
      <c r="H64" s="894"/>
      <c r="I64" s="894"/>
      <c r="J64" s="894"/>
      <c r="K64" s="894"/>
      <c r="L64" s="894"/>
      <c r="M64" s="894"/>
      <c r="N64" s="894"/>
      <c r="O64" s="894"/>
      <c r="P64" s="894"/>
      <c r="Q64" s="894"/>
      <c r="R64" s="894"/>
      <c r="S64" s="951"/>
    </row>
    <row r="65" spans="1:23" ht="20.100000000000001" customHeight="1">
      <c r="F65" s="946"/>
      <c r="G65" s="894"/>
      <c r="H65" s="894"/>
      <c r="I65" s="894"/>
      <c r="J65" s="894"/>
      <c r="K65" s="894"/>
      <c r="L65" s="894"/>
      <c r="M65" s="894"/>
      <c r="N65" s="894"/>
      <c r="O65" s="894"/>
      <c r="P65" s="894"/>
      <c r="Q65" s="894"/>
      <c r="R65" s="894"/>
      <c r="S65" s="951"/>
    </row>
    <row r="66" spans="1:23" ht="20.100000000000001" customHeight="1">
      <c r="F66" s="947"/>
      <c r="G66" s="949"/>
      <c r="H66" s="949"/>
      <c r="I66" s="949"/>
      <c r="J66" s="949"/>
      <c r="K66" s="949"/>
      <c r="L66" s="949"/>
      <c r="M66" s="949"/>
      <c r="N66" s="949"/>
      <c r="O66" s="949"/>
      <c r="P66" s="949"/>
      <c r="Q66" s="949"/>
      <c r="R66" s="949"/>
      <c r="S66" s="952"/>
    </row>
    <row r="69" spans="1:23" ht="20.100000000000001" customHeight="1">
      <c r="A69" s="1150" t="s">
        <v>487</v>
      </c>
      <c r="B69" s="1150"/>
      <c r="C69" s="458" t="s">
        <v>488</v>
      </c>
      <c r="D69" s="1149" t="s">
        <v>549</v>
      </c>
      <c r="E69" s="1149"/>
      <c r="F69" s="1149"/>
      <c r="G69" s="1149"/>
      <c r="H69" s="1149"/>
      <c r="I69" s="1149"/>
      <c r="J69" s="1149"/>
      <c r="K69" s="1149"/>
      <c r="L69" s="1149"/>
      <c r="M69" s="1149"/>
      <c r="N69" s="1149"/>
      <c r="O69" s="1149"/>
      <c r="P69" s="1149"/>
      <c r="Q69" s="1149"/>
      <c r="R69" s="1149"/>
      <c r="S69" s="1149"/>
      <c r="T69" s="1149"/>
      <c r="U69" s="1149"/>
      <c r="V69" s="1149"/>
    </row>
    <row r="70" spans="1:23" ht="25.2" customHeight="1">
      <c r="D70" s="1149"/>
      <c r="E70" s="1149"/>
      <c r="F70" s="1149"/>
      <c r="G70" s="1149"/>
      <c r="H70" s="1149"/>
      <c r="I70" s="1149"/>
      <c r="J70" s="1149"/>
      <c r="K70" s="1149"/>
      <c r="L70" s="1149"/>
      <c r="M70" s="1149"/>
      <c r="N70" s="1149"/>
      <c r="O70" s="1149"/>
      <c r="P70" s="1149"/>
      <c r="Q70" s="1149"/>
      <c r="R70" s="1149"/>
      <c r="S70" s="1149"/>
      <c r="T70" s="1149"/>
      <c r="U70" s="1149"/>
      <c r="V70" s="1149"/>
      <c r="W70" s="330"/>
    </row>
    <row r="71" spans="1:23" ht="25.2" customHeight="1">
      <c r="A71" s="453"/>
      <c r="B71" s="453"/>
      <c r="C71" s="333"/>
      <c r="D71" s="454"/>
      <c r="E71" s="455"/>
      <c r="F71" s="455"/>
      <c r="G71" s="455"/>
      <c r="H71" s="455"/>
      <c r="I71" s="455"/>
      <c r="J71" s="455"/>
      <c r="K71" s="455"/>
      <c r="L71" s="455"/>
      <c r="M71" s="455"/>
      <c r="N71" s="455"/>
      <c r="O71" s="455"/>
      <c r="P71" s="455"/>
      <c r="Q71" s="455"/>
      <c r="R71" s="455"/>
      <c r="S71" s="455"/>
      <c r="T71" s="455"/>
      <c r="U71" s="455"/>
      <c r="V71" s="455"/>
      <c r="W71" s="330"/>
    </row>
    <row r="72" spans="1:23" ht="25.2" customHeight="1">
      <c r="A72" s="1136" t="s">
        <v>484</v>
      </c>
      <c r="B72" s="1136"/>
      <c r="C72" s="1136"/>
      <c r="D72" s="1136"/>
      <c r="E72" s="1136"/>
      <c r="F72" s="1136"/>
      <c r="G72" s="1136"/>
      <c r="H72" s="1136"/>
      <c r="I72" s="1136"/>
      <c r="J72" s="1136"/>
      <c r="K72" s="1136"/>
      <c r="L72" s="1136"/>
      <c r="M72" s="1136"/>
      <c r="N72" s="1136"/>
      <c r="O72" s="1136"/>
      <c r="P72" s="1136"/>
      <c r="Q72" s="1136"/>
      <c r="R72" s="1136"/>
      <c r="S72" s="1136"/>
      <c r="T72" s="1136"/>
      <c r="U72" s="1136"/>
      <c r="V72" s="1136"/>
      <c r="W72" s="1136"/>
    </row>
    <row r="73" spans="1:23" ht="20.100000000000001" customHeight="1">
      <c r="A73" s="1147" t="s">
        <v>491</v>
      </c>
      <c r="B73" s="1147"/>
      <c r="C73" s="1147"/>
      <c r="D73" s="1147"/>
      <c r="E73" s="1147"/>
      <c r="F73" s="1147"/>
      <c r="G73" s="1147"/>
      <c r="H73" s="1147"/>
      <c r="I73" s="1147"/>
      <c r="J73" s="1147"/>
      <c r="K73" s="1147"/>
      <c r="L73" s="1147"/>
      <c r="M73" s="1147"/>
      <c r="N73" s="1147"/>
      <c r="O73" s="1147"/>
      <c r="P73" s="1147"/>
      <c r="Q73" s="1147"/>
      <c r="R73" s="1147"/>
      <c r="S73" s="1147"/>
      <c r="T73" s="1147"/>
      <c r="U73" s="1147"/>
      <c r="V73" s="1147"/>
      <c r="W73" s="1147"/>
    </row>
    <row r="74" spans="1:23" ht="20.100000000000001" customHeight="1">
      <c r="A74" s="1147"/>
      <c r="B74" s="1147"/>
      <c r="C74" s="1147"/>
      <c r="D74" s="1147"/>
      <c r="E74" s="1147"/>
      <c r="F74" s="1147"/>
      <c r="G74" s="1147"/>
      <c r="H74" s="1147"/>
      <c r="I74" s="1147"/>
      <c r="J74" s="1147"/>
      <c r="K74" s="1147"/>
      <c r="L74" s="1147"/>
      <c r="M74" s="1147"/>
      <c r="N74" s="1147"/>
      <c r="O74" s="1147"/>
      <c r="P74" s="1147"/>
      <c r="Q74" s="1147"/>
      <c r="R74" s="1147"/>
      <c r="S74" s="1147"/>
      <c r="T74" s="1147"/>
      <c r="U74" s="1147"/>
      <c r="V74" s="1147"/>
      <c r="W74" s="1147"/>
    </row>
    <row r="75" spans="1:23" ht="20.100000000000001" customHeight="1">
      <c r="A75" s="1147"/>
      <c r="B75" s="1147"/>
      <c r="C75" s="1147"/>
      <c r="D75" s="1147"/>
      <c r="E75" s="1147"/>
      <c r="F75" s="1147"/>
      <c r="G75" s="1147"/>
      <c r="H75" s="1147"/>
      <c r="I75" s="1147"/>
      <c r="J75" s="1147"/>
      <c r="K75" s="1147"/>
      <c r="L75" s="1147"/>
      <c r="M75" s="1147"/>
      <c r="N75" s="1147"/>
      <c r="O75" s="1147"/>
      <c r="P75" s="1147"/>
      <c r="Q75" s="1147"/>
      <c r="R75" s="1147"/>
      <c r="S75" s="1147"/>
      <c r="T75" s="1147"/>
      <c r="U75" s="1147"/>
      <c r="V75" s="1147"/>
      <c r="W75" s="1147"/>
    </row>
    <row r="76" spans="1:23" ht="20.100000000000001" customHeight="1">
      <c r="A76" s="452"/>
      <c r="B76" s="452"/>
      <c r="C76" s="452"/>
      <c r="D76" s="452"/>
      <c r="E76" s="452"/>
      <c r="F76" s="452"/>
      <c r="G76" s="452"/>
      <c r="H76" s="452"/>
      <c r="I76" s="452"/>
      <c r="J76" s="452"/>
      <c r="K76" s="452"/>
      <c r="L76" s="452"/>
      <c r="M76" s="452"/>
      <c r="N76" s="452"/>
      <c r="O76" s="452"/>
      <c r="P76" s="452"/>
      <c r="Q76" s="452"/>
      <c r="R76" s="452"/>
      <c r="S76" s="452"/>
      <c r="T76" s="452"/>
      <c r="U76" s="452"/>
      <c r="V76" s="452"/>
      <c r="W76" s="452"/>
    </row>
    <row r="77" spans="1:23" ht="25.2" customHeight="1">
      <c r="A77" s="1138" t="s">
        <v>496</v>
      </c>
      <c r="B77" s="1138"/>
      <c r="C77" s="1138"/>
      <c r="D77" s="1138"/>
      <c r="E77" s="1138"/>
      <c r="F77" s="1138"/>
      <c r="G77" s="1138"/>
      <c r="H77" s="1138"/>
      <c r="I77" s="1138"/>
      <c r="J77" s="1138"/>
      <c r="K77" s="1138"/>
      <c r="L77" s="1138"/>
      <c r="M77" s="1138"/>
      <c r="N77" s="1138"/>
      <c r="O77" s="1138"/>
      <c r="P77" s="1138"/>
      <c r="Q77" s="1138"/>
      <c r="R77" s="1138"/>
      <c r="S77" s="1138"/>
      <c r="T77" s="1138"/>
      <c r="U77" s="1138"/>
      <c r="V77" s="1138"/>
      <c r="W77" s="1138"/>
    </row>
    <row r="79" spans="1:23" ht="20.100000000000001" customHeight="1">
      <c r="F79" s="238" t="s">
        <v>494</v>
      </c>
      <c r="K79" s="334"/>
      <c r="L79" s="335" t="s">
        <v>566</v>
      </c>
      <c r="M79" s="308"/>
      <c r="N79" s="147" t="s">
        <v>306</v>
      </c>
      <c r="O79" s="308"/>
      <c r="P79" s="147" t="s">
        <v>307</v>
      </c>
      <c r="Q79" s="308"/>
      <c r="R79" s="83" t="s">
        <v>492</v>
      </c>
      <c r="S79" s="310"/>
    </row>
    <row r="80" spans="1:23" ht="20.100000000000001" customHeight="1">
      <c r="F80" s="945" t="s">
        <v>493</v>
      </c>
      <c r="G80" s="948"/>
      <c r="H80" s="948"/>
      <c r="I80" s="948"/>
      <c r="J80" s="948"/>
      <c r="K80" s="948"/>
      <c r="L80" s="948"/>
      <c r="M80" s="948"/>
      <c r="N80" s="948"/>
      <c r="O80" s="948"/>
      <c r="P80" s="948"/>
      <c r="Q80" s="948"/>
      <c r="R80" s="948"/>
      <c r="S80" s="950"/>
    </row>
    <row r="81" spans="6:20" ht="20.100000000000001" customHeight="1">
      <c r="F81" s="946"/>
      <c r="G81" s="894"/>
      <c r="H81" s="894"/>
      <c r="I81" s="894"/>
      <c r="J81" s="894"/>
      <c r="K81" s="894"/>
      <c r="L81" s="894"/>
      <c r="M81" s="894"/>
      <c r="N81" s="894"/>
      <c r="O81" s="894"/>
      <c r="P81" s="894"/>
      <c r="Q81" s="894"/>
      <c r="R81" s="894"/>
      <c r="S81" s="951"/>
    </row>
    <row r="82" spans="6:20" ht="20.100000000000001" customHeight="1">
      <c r="F82" s="946"/>
      <c r="G82" s="894"/>
      <c r="H82" s="894"/>
      <c r="I82" s="894"/>
      <c r="J82" s="894"/>
      <c r="K82" s="894"/>
      <c r="L82" s="894"/>
      <c r="M82" s="894"/>
      <c r="N82" s="894"/>
      <c r="O82" s="894"/>
      <c r="P82" s="894"/>
      <c r="Q82" s="894"/>
      <c r="R82" s="894"/>
      <c r="S82" s="951"/>
    </row>
    <row r="83" spans="6:20" ht="20.100000000000001" customHeight="1">
      <c r="F83" s="946"/>
      <c r="G83" s="894"/>
      <c r="H83" s="894"/>
      <c r="I83" s="894"/>
      <c r="J83" s="894"/>
      <c r="K83" s="894"/>
      <c r="L83" s="894"/>
      <c r="M83" s="894"/>
      <c r="N83" s="894"/>
      <c r="O83" s="894"/>
      <c r="P83" s="894"/>
      <c r="Q83" s="894"/>
      <c r="R83" s="894"/>
      <c r="S83" s="951"/>
    </row>
    <row r="84" spans="6:20" ht="20.100000000000001" customHeight="1">
      <c r="F84" s="946"/>
      <c r="G84" s="894"/>
      <c r="H84" s="894"/>
      <c r="I84" s="894"/>
      <c r="J84" s="894"/>
      <c r="K84" s="894"/>
      <c r="L84" s="894"/>
      <c r="M84" s="894"/>
      <c r="N84" s="894"/>
      <c r="O84" s="894"/>
      <c r="P84" s="894"/>
      <c r="Q84" s="894"/>
      <c r="R84" s="894"/>
      <c r="S84" s="951"/>
    </row>
    <row r="85" spans="6:20" ht="20.100000000000001" customHeight="1">
      <c r="F85" s="946"/>
      <c r="G85" s="894"/>
      <c r="H85" s="894"/>
      <c r="I85" s="894"/>
      <c r="J85" s="894"/>
      <c r="K85" s="894"/>
      <c r="L85" s="894"/>
      <c r="M85" s="894"/>
      <c r="N85" s="894"/>
      <c r="O85" s="894"/>
      <c r="P85" s="894"/>
      <c r="Q85" s="894"/>
      <c r="R85" s="894"/>
      <c r="S85" s="951"/>
    </row>
    <row r="86" spans="6:20" ht="20.100000000000001" customHeight="1">
      <c r="F86" s="946"/>
      <c r="G86" s="894"/>
      <c r="H86" s="894"/>
      <c r="I86" s="894"/>
      <c r="J86" s="894"/>
      <c r="K86" s="894"/>
      <c r="L86" s="894"/>
      <c r="M86" s="894"/>
      <c r="N86" s="894"/>
      <c r="O86" s="894"/>
      <c r="P86" s="894"/>
      <c r="Q86" s="894"/>
      <c r="R86" s="894"/>
      <c r="S86" s="951"/>
    </row>
    <row r="87" spans="6:20" ht="20.100000000000001" customHeight="1">
      <c r="F87" s="946"/>
      <c r="G87" s="894"/>
      <c r="H87" s="894"/>
      <c r="I87" s="894"/>
      <c r="J87" s="894"/>
      <c r="K87" s="894"/>
      <c r="L87" s="894"/>
      <c r="M87" s="894"/>
      <c r="N87" s="894"/>
      <c r="O87" s="894"/>
      <c r="P87" s="894"/>
      <c r="Q87" s="894"/>
      <c r="R87" s="894"/>
      <c r="S87" s="951"/>
    </row>
    <row r="88" spans="6:20" ht="20.100000000000001" customHeight="1">
      <c r="F88" s="946"/>
      <c r="G88" s="894"/>
      <c r="H88" s="894"/>
      <c r="I88" s="894"/>
      <c r="J88" s="894"/>
      <c r="K88" s="894"/>
      <c r="L88" s="894"/>
      <c r="M88" s="894"/>
      <c r="N88" s="894"/>
      <c r="O88" s="894"/>
      <c r="P88" s="894"/>
      <c r="Q88" s="894"/>
      <c r="R88" s="894"/>
      <c r="S88" s="951"/>
    </row>
    <row r="89" spans="6:20" ht="20.100000000000001" customHeight="1">
      <c r="F89" s="947"/>
      <c r="G89" s="949"/>
      <c r="H89" s="949"/>
      <c r="I89" s="949"/>
      <c r="J89" s="949"/>
      <c r="K89" s="949"/>
      <c r="L89" s="949"/>
      <c r="M89" s="949"/>
      <c r="N89" s="949"/>
      <c r="O89" s="949"/>
      <c r="P89" s="949"/>
      <c r="Q89" s="949"/>
      <c r="R89" s="949"/>
      <c r="S89" s="952"/>
    </row>
    <row r="95" spans="6:20" ht="20.100000000000001" customHeight="1">
      <c r="F95" s="231" t="s">
        <v>495</v>
      </c>
    </row>
    <row r="96" spans="6:20" ht="20.100000000000001" customHeight="1">
      <c r="F96" s="231" t="s">
        <v>567</v>
      </c>
      <c r="J96" s="572" t="s">
        <v>568</v>
      </c>
      <c r="K96" s="572"/>
      <c r="L96" s="572"/>
      <c r="M96" s="335" t="s">
        <v>566</v>
      </c>
      <c r="N96" s="308"/>
      <c r="O96" s="147" t="s">
        <v>306</v>
      </c>
      <c r="P96" s="308"/>
      <c r="Q96" s="147" t="s">
        <v>307</v>
      </c>
      <c r="R96" s="308"/>
      <c r="S96" s="83" t="s">
        <v>492</v>
      </c>
      <c r="T96" s="310"/>
    </row>
    <row r="97" spans="1:23" ht="20.100000000000001" customHeight="1">
      <c r="F97" s="945" t="s">
        <v>493</v>
      </c>
      <c r="G97" s="948"/>
      <c r="H97" s="948"/>
      <c r="I97" s="948"/>
      <c r="J97" s="948"/>
      <c r="K97" s="948"/>
      <c r="L97" s="948"/>
      <c r="M97" s="948"/>
      <c r="N97" s="948"/>
      <c r="O97" s="948"/>
      <c r="P97" s="948"/>
      <c r="Q97" s="948"/>
      <c r="R97" s="948"/>
      <c r="S97" s="950"/>
    </row>
    <row r="98" spans="1:23" ht="20.100000000000001" customHeight="1">
      <c r="F98" s="946"/>
      <c r="G98" s="894"/>
      <c r="H98" s="894"/>
      <c r="I98" s="894"/>
      <c r="J98" s="894"/>
      <c r="K98" s="894"/>
      <c r="L98" s="894"/>
      <c r="M98" s="894"/>
      <c r="N98" s="894"/>
      <c r="O98" s="894"/>
      <c r="P98" s="894"/>
      <c r="Q98" s="894"/>
      <c r="R98" s="894"/>
      <c r="S98" s="951"/>
    </row>
    <row r="99" spans="1:23" ht="20.100000000000001" customHeight="1">
      <c r="F99" s="946"/>
      <c r="G99" s="894"/>
      <c r="H99" s="894"/>
      <c r="I99" s="894"/>
      <c r="J99" s="894"/>
      <c r="K99" s="894"/>
      <c r="L99" s="894"/>
      <c r="M99" s="894"/>
      <c r="N99" s="894"/>
      <c r="O99" s="894"/>
      <c r="P99" s="894"/>
      <c r="Q99" s="894"/>
      <c r="R99" s="894"/>
      <c r="S99" s="951"/>
    </row>
    <row r="100" spans="1:23" ht="20.100000000000001" customHeight="1">
      <c r="F100" s="946"/>
      <c r="G100" s="894"/>
      <c r="H100" s="894"/>
      <c r="I100" s="894"/>
      <c r="J100" s="894"/>
      <c r="K100" s="894"/>
      <c r="L100" s="894"/>
      <c r="M100" s="894"/>
      <c r="N100" s="894"/>
      <c r="O100" s="894"/>
      <c r="P100" s="894"/>
      <c r="Q100" s="894"/>
      <c r="R100" s="894"/>
      <c r="S100" s="951"/>
    </row>
    <row r="101" spans="1:23" ht="20.100000000000001" customHeight="1">
      <c r="F101" s="946"/>
      <c r="G101" s="894"/>
      <c r="H101" s="894"/>
      <c r="I101" s="894"/>
      <c r="J101" s="894"/>
      <c r="K101" s="894"/>
      <c r="L101" s="894"/>
      <c r="M101" s="894"/>
      <c r="N101" s="894"/>
      <c r="O101" s="894"/>
      <c r="P101" s="894"/>
      <c r="Q101" s="894"/>
      <c r="R101" s="894"/>
      <c r="S101" s="951"/>
    </row>
    <row r="102" spans="1:23" ht="20.100000000000001" customHeight="1">
      <c r="F102" s="946"/>
      <c r="G102" s="894"/>
      <c r="H102" s="894"/>
      <c r="I102" s="894"/>
      <c r="J102" s="894"/>
      <c r="K102" s="894"/>
      <c r="L102" s="894"/>
      <c r="M102" s="894"/>
      <c r="N102" s="894"/>
      <c r="O102" s="894"/>
      <c r="P102" s="894"/>
      <c r="Q102" s="894"/>
      <c r="R102" s="894"/>
      <c r="S102" s="951"/>
    </row>
    <row r="103" spans="1:23" ht="20.100000000000001" customHeight="1">
      <c r="F103" s="946"/>
      <c r="G103" s="894"/>
      <c r="H103" s="894"/>
      <c r="I103" s="894"/>
      <c r="J103" s="894"/>
      <c r="K103" s="894"/>
      <c r="L103" s="894"/>
      <c r="M103" s="894"/>
      <c r="N103" s="894"/>
      <c r="O103" s="894"/>
      <c r="P103" s="894"/>
      <c r="Q103" s="894"/>
      <c r="R103" s="894"/>
      <c r="S103" s="951"/>
    </row>
    <row r="104" spans="1:23" ht="20.100000000000001" customHeight="1">
      <c r="F104" s="946"/>
      <c r="G104" s="894"/>
      <c r="H104" s="894"/>
      <c r="I104" s="894"/>
      <c r="J104" s="894"/>
      <c r="K104" s="894"/>
      <c r="L104" s="894"/>
      <c r="M104" s="894"/>
      <c r="N104" s="894"/>
      <c r="O104" s="894"/>
      <c r="P104" s="894"/>
      <c r="Q104" s="894"/>
      <c r="R104" s="894"/>
      <c r="S104" s="951"/>
    </row>
    <row r="105" spans="1:23" ht="20.100000000000001" customHeight="1">
      <c r="F105" s="946"/>
      <c r="G105" s="894"/>
      <c r="H105" s="894"/>
      <c r="I105" s="894"/>
      <c r="J105" s="894"/>
      <c r="K105" s="894"/>
      <c r="L105" s="894"/>
      <c r="M105" s="894"/>
      <c r="N105" s="894"/>
      <c r="O105" s="894"/>
      <c r="P105" s="894"/>
      <c r="Q105" s="894"/>
      <c r="R105" s="894"/>
      <c r="S105" s="951"/>
    </row>
    <row r="106" spans="1:23" ht="20.100000000000001" customHeight="1">
      <c r="F106" s="947"/>
      <c r="G106" s="949"/>
      <c r="H106" s="949"/>
      <c r="I106" s="949"/>
      <c r="J106" s="949"/>
      <c r="K106" s="949"/>
      <c r="L106" s="949"/>
      <c r="M106" s="949"/>
      <c r="N106" s="949"/>
      <c r="O106" s="949"/>
      <c r="P106" s="949"/>
      <c r="Q106" s="949"/>
      <c r="R106" s="949"/>
      <c r="S106" s="952"/>
    </row>
    <row r="108" spans="1:23" ht="20.100000000000001" customHeight="1">
      <c r="A108" s="1150" t="s">
        <v>487</v>
      </c>
      <c r="B108" s="1150"/>
      <c r="C108" s="1149" t="s">
        <v>550</v>
      </c>
      <c r="D108" s="1149"/>
      <c r="E108" s="1149"/>
      <c r="F108" s="1149"/>
      <c r="G108" s="1149"/>
      <c r="H108" s="1149"/>
      <c r="I108" s="1149"/>
      <c r="J108" s="1149"/>
      <c r="K108" s="1149"/>
      <c r="L108" s="1149"/>
      <c r="M108" s="1149"/>
      <c r="N108" s="1149"/>
      <c r="O108" s="1149"/>
      <c r="P108" s="1149"/>
      <c r="Q108" s="1149"/>
      <c r="R108" s="1149"/>
      <c r="S108" s="1149"/>
      <c r="T108" s="1149"/>
      <c r="U108" s="1149"/>
      <c r="V108" s="1149"/>
      <c r="W108" s="1149"/>
    </row>
    <row r="109" spans="1:23" ht="25.2" customHeight="1">
      <c r="C109" s="1151" t="s">
        <v>552</v>
      </c>
      <c r="D109" s="1151"/>
      <c r="E109" s="1151"/>
      <c r="F109" s="1151"/>
      <c r="G109" s="1151"/>
      <c r="H109" s="1151"/>
      <c r="I109" s="1151"/>
      <c r="J109" s="1151"/>
      <c r="K109" s="1151"/>
      <c r="L109" s="1151"/>
      <c r="M109" s="1151"/>
      <c r="N109" s="1151"/>
      <c r="O109" s="1151"/>
      <c r="P109" s="1151"/>
      <c r="Q109" s="1151"/>
      <c r="R109" s="1151"/>
      <c r="S109" s="1151"/>
      <c r="T109" s="1151"/>
      <c r="U109" s="1151"/>
      <c r="V109" s="1151"/>
      <c r="W109" s="330"/>
    </row>
    <row r="110" spans="1:23" ht="25.2" customHeight="1">
      <c r="A110" s="330"/>
      <c r="B110" s="330"/>
      <c r="C110" s="1151"/>
      <c r="D110" s="1151"/>
      <c r="E110" s="1151"/>
      <c r="F110" s="1151"/>
      <c r="G110" s="1151"/>
      <c r="H110" s="1151"/>
      <c r="I110" s="1151"/>
      <c r="J110" s="1151"/>
      <c r="K110" s="1151"/>
      <c r="L110" s="1151"/>
      <c r="M110" s="1151"/>
      <c r="N110" s="1151"/>
      <c r="O110" s="1151"/>
      <c r="P110" s="1151"/>
      <c r="Q110" s="1151"/>
      <c r="R110" s="1151"/>
      <c r="S110" s="1151"/>
      <c r="T110" s="1151"/>
      <c r="U110" s="1151"/>
      <c r="V110" s="1151"/>
      <c r="W110" s="330"/>
    </row>
    <row r="111" spans="1:23" ht="25.2" customHeight="1">
      <c r="A111" s="1136" t="s">
        <v>484</v>
      </c>
      <c r="B111" s="1136"/>
      <c r="C111" s="1136"/>
      <c r="D111" s="1136"/>
      <c r="E111" s="1136"/>
      <c r="F111" s="1136"/>
      <c r="G111" s="1136"/>
      <c r="H111" s="1136"/>
      <c r="I111" s="1136"/>
      <c r="J111" s="1136"/>
      <c r="K111" s="1136"/>
      <c r="L111" s="1136"/>
      <c r="M111" s="1136"/>
      <c r="N111" s="1136"/>
      <c r="O111" s="1136"/>
      <c r="P111" s="1136"/>
      <c r="Q111" s="1136"/>
      <c r="R111" s="1136"/>
      <c r="S111" s="1136"/>
      <c r="T111" s="1136"/>
      <c r="U111" s="1136"/>
      <c r="V111" s="1136"/>
      <c r="W111" s="1136"/>
    </row>
    <row r="112" spans="1:23" ht="20.100000000000001" customHeight="1">
      <c r="A112" s="1147" t="s">
        <v>491</v>
      </c>
      <c r="B112" s="1147"/>
      <c r="C112" s="1147"/>
      <c r="D112" s="1147"/>
      <c r="E112" s="1147"/>
      <c r="F112" s="1147"/>
      <c r="G112" s="1147"/>
      <c r="H112" s="1147"/>
      <c r="I112" s="1147"/>
      <c r="J112" s="1147"/>
      <c r="K112" s="1147"/>
      <c r="L112" s="1147"/>
      <c r="M112" s="1147"/>
      <c r="N112" s="1147"/>
      <c r="O112" s="1147"/>
      <c r="P112" s="1147"/>
      <c r="Q112" s="1147"/>
      <c r="R112" s="1147"/>
      <c r="S112" s="1147"/>
      <c r="T112" s="1147"/>
      <c r="U112" s="1147"/>
      <c r="V112" s="1147"/>
      <c r="W112" s="1147"/>
    </row>
    <row r="113" spans="1:23" ht="20.100000000000001" customHeight="1">
      <c r="A113" s="1147"/>
      <c r="B113" s="1147"/>
      <c r="C113" s="1147"/>
      <c r="D113" s="1147"/>
      <c r="E113" s="1147"/>
      <c r="F113" s="1147"/>
      <c r="G113" s="1147"/>
      <c r="H113" s="1147"/>
      <c r="I113" s="1147"/>
      <c r="J113" s="1147"/>
      <c r="K113" s="1147"/>
      <c r="L113" s="1147"/>
      <c r="M113" s="1147"/>
      <c r="N113" s="1147"/>
      <c r="O113" s="1147"/>
      <c r="P113" s="1147"/>
      <c r="Q113" s="1147"/>
      <c r="R113" s="1147"/>
      <c r="S113" s="1147"/>
      <c r="T113" s="1147"/>
      <c r="U113" s="1147"/>
      <c r="V113" s="1147"/>
      <c r="W113" s="1147"/>
    </row>
    <row r="114" spans="1:23" ht="20.100000000000001" customHeight="1">
      <c r="A114" s="1147"/>
      <c r="B114" s="1147"/>
      <c r="C114" s="1147"/>
      <c r="D114" s="1147"/>
      <c r="E114" s="1147"/>
      <c r="F114" s="1147"/>
      <c r="G114" s="1147"/>
      <c r="H114" s="1147"/>
      <c r="I114" s="1147"/>
      <c r="J114" s="1147"/>
      <c r="K114" s="1147"/>
      <c r="L114" s="1147"/>
      <c r="M114" s="1147"/>
      <c r="N114" s="1147"/>
      <c r="O114" s="1147"/>
      <c r="P114" s="1147"/>
      <c r="Q114" s="1147"/>
      <c r="R114" s="1147"/>
      <c r="S114" s="1147"/>
      <c r="T114" s="1147"/>
      <c r="U114" s="1147"/>
      <c r="V114" s="1147"/>
      <c r="W114" s="1147"/>
    </row>
    <row r="115" spans="1:23" ht="20.100000000000001" customHeight="1">
      <c r="A115" s="452"/>
      <c r="B115" s="452"/>
      <c r="C115" s="452"/>
      <c r="D115" s="452"/>
      <c r="E115" s="452"/>
      <c r="F115" s="452"/>
      <c r="G115" s="452"/>
      <c r="H115" s="452"/>
      <c r="I115" s="452"/>
      <c r="J115" s="452"/>
      <c r="K115" s="452"/>
      <c r="L115" s="452"/>
      <c r="M115" s="452"/>
      <c r="N115" s="452"/>
      <c r="O115" s="452"/>
      <c r="P115" s="452"/>
      <c r="Q115" s="452"/>
      <c r="R115" s="452"/>
      <c r="S115" s="452"/>
      <c r="T115" s="452"/>
      <c r="U115" s="452"/>
      <c r="V115" s="452"/>
      <c r="W115" s="452"/>
    </row>
    <row r="116" spans="1:23" ht="25.2" customHeight="1">
      <c r="A116" s="1138" t="s">
        <v>496</v>
      </c>
      <c r="B116" s="1138"/>
      <c r="C116" s="1138"/>
      <c r="D116" s="1138"/>
      <c r="E116" s="1138"/>
      <c r="F116" s="1138"/>
      <c r="G116" s="1138"/>
      <c r="H116" s="1138"/>
      <c r="I116" s="1138"/>
      <c r="J116" s="1138"/>
      <c r="K116" s="1138"/>
      <c r="L116" s="1138"/>
      <c r="M116" s="1138"/>
      <c r="N116" s="1138"/>
      <c r="O116" s="1138"/>
      <c r="P116" s="1138"/>
      <c r="Q116" s="1138"/>
      <c r="R116" s="1138"/>
      <c r="S116" s="1138"/>
      <c r="T116" s="1138"/>
      <c r="U116" s="1138"/>
      <c r="V116" s="1138"/>
      <c r="W116" s="1138"/>
    </row>
    <row r="117" spans="1:23" ht="20.100000000000001" customHeight="1"/>
    <row r="118" spans="1:23" ht="20.100000000000001" customHeight="1">
      <c r="F118" s="1016" t="s">
        <v>569</v>
      </c>
      <c r="G118" s="1016"/>
      <c r="H118" s="1016"/>
      <c r="I118" s="1016"/>
      <c r="J118" s="1016"/>
      <c r="K118" s="572" t="s">
        <v>568</v>
      </c>
      <c r="L118" s="572"/>
      <c r="M118" s="572"/>
      <c r="N118" s="335" t="s">
        <v>566</v>
      </c>
      <c r="O118" s="308"/>
      <c r="P118" s="147" t="s">
        <v>306</v>
      </c>
      <c r="Q118" s="308"/>
      <c r="R118" s="147" t="s">
        <v>307</v>
      </c>
      <c r="S118" s="308"/>
      <c r="T118" s="83" t="s">
        <v>492</v>
      </c>
      <c r="U118" s="310"/>
    </row>
    <row r="119" spans="1:23" ht="20.100000000000001" customHeight="1">
      <c r="F119" s="945" t="s">
        <v>493</v>
      </c>
      <c r="G119" s="948"/>
      <c r="H119" s="948"/>
      <c r="I119" s="948"/>
      <c r="J119" s="948"/>
      <c r="K119" s="948"/>
      <c r="L119" s="948"/>
      <c r="M119" s="948"/>
      <c r="N119" s="948"/>
      <c r="O119" s="948"/>
      <c r="P119" s="948"/>
      <c r="Q119" s="948"/>
      <c r="R119" s="948"/>
      <c r="S119" s="950"/>
    </row>
    <row r="120" spans="1:23" ht="20.100000000000001" customHeight="1">
      <c r="F120" s="946"/>
      <c r="G120" s="894"/>
      <c r="H120" s="894"/>
      <c r="I120" s="894"/>
      <c r="J120" s="894"/>
      <c r="K120" s="894"/>
      <c r="L120" s="894"/>
      <c r="M120" s="894"/>
      <c r="N120" s="894"/>
      <c r="O120" s="894"/>
      <c r="P120" s="894"/>
      <c r="Q120" s="894"/>
      <c r="R120" s="894"/>
      <c r="S120" s="951"/>
    </row>
    <row r="121" spans="1:23" ht="20.100000000000001" customHeight="1">
      <c r="F121" s="946"/>
      <c r="G121" s="894"/>
      <c r="H121" s="894"/>
      <c r="I121" s="894"/>
      <c r="J121" s="894"/>
      <c r="K121" s="894"/>
      <c r="L121" s="894"/>
      <c r="M121" s="894"/>
      <c r="N121" s="894"/>
      <c r="O121" s="894"/>
      <c r="P121" s="894"/>
      <c r="Q121" s="894"/>
      <c r="R121" s="894"/>
      <c r="S121" s="951"/>
    </row>
    <row r="122" spans="1:23" ht="20.100000000000001" customHeight="1">
      <c r="F122" s="946"/>
      <c r="G122" s="894"/>
      <c r="H122" s="894"/>
      <c r="I122" s="894"/>
      <c r="J122" s="894"/>
      <c r="K122" s="894"/>
      <c r="L122" s="894"/>
      <c r="M122" s="894"/>
      <c r="N122" s="894"/>
      <c r="O122" s="894"/>
      <c r="P122" s="894"/>
      <c r="Q122" s="894"/>
      <c r="R122" s="894"/>
      <c r="S122" s="951"/>
    </row>
    <row r="123" spans="1:23" ht="20.100000000000001" customHeight="1">
      <c r="F123" s="946"/>
      <c r="G123" s="894"/>
      <c r="H123" s="894"/>
      <c r="I123" s="894"/>
      <c r="J123" s="894"/>
      <c r="K123" s="894"/>
      <c r="L123" s="894"/>
      <c r="M123" s="894"/>
      <c r="N123" s="894"/>
      <c r="O123" s="894"/>
      <c r="P123" s="894"/>
      <c r="Q123" s="894"/>
      <c r="R123" s="894"/>
      <c r="S123" s="951"/>
    </row>
    <row r="124" spans="1:23" ht="20.100000000000001" customHeight="1">
      <c r="F124" s="946"/>
      <c r="G124" s="894"/>
      <c r="H124" s="894"/>
      <c r="I124" s="894"/>
      <c r="J124" s="894"/>
      <c r="K124" s="894"/>
      <c r="L124" s="894"/>
      <c r="M124" s="894"/>
      <c r="N124" s="894"/>
      <c r="O124" s="894"/>
      <c r="P124" s="894"/>
      <c r="Q124" s="894"/>
      <c r="R124" s="894"/>
      <c r="S124" s="951"/>
    </row>
    <row r="125" spans="1:23" ht="20.100000000000001" customHeight="1">
      <c r="F125" s="946"/>
      <c r="G125" s="894"/>
      <c r="H125" s="894"/>
      <c r="I125" s="894"/>
      <c r="J125" s="894"/>
      <c r="K125" s="894"/>
      <c r="L125" s="894"/>
      <c r="M125" s="894"/>
      <c r="N125" s="894"/>
      <c r="O125" s="894"/>
      <c r="P125" s="894"/>
      <c r="Q125" s="894"/>
      <c r="R125" s="894"/>
      <c r="S125" s="951"/>
    </row>
    <row r="126" spans="1:23" ht="20.100000000000001" customHeight="1">
      <c r="F126" s="946"/>
      <c r="G126" s="894"/>
      <c r="H126" s="894"/>
      <c r="I126" s="894"/>
      <c r="J126" s="894"/>
      <c r="K126" s="894"/>
      <c r="L126" s="894"/>
      <c r="M126" s="894"/>
      <c r="N126" s="894"/>
      <c r="O126" s="894"/>
      <c r="P126" s="894"/>
      <c r="Q126" s="894"/>
      <c r="R126" s="894"/>
      <c r="S126" s="951"/>
    </row>
    <row r="127" spans="1:23" ht="20.100000000000001" customHeight="1">
      <c r="F127" s="946"/>
      <c r="G127" s="894"/>
      <c r="H127" s="894"/>
      <c r="I127" s="894"/>
      <c r="J127" s="894"/>
      <c r="K127" s="894"/>
      <c r="L127" s="894"/>
      <c r="M127" s="894"/>
      <c r="N127" s="894"/>
      <c r="O127" s="894"/>
      <c r="P127" s="894"/>
      <c r="Q127" s="894"/>
      <c r="R127" s="894"/>
      <c r="S127" s="951"/>
    </row>
    <row r="128" spans="1:23" ht="20.100000000000001" customHeight="1">
      <c r="F128" s="947"/>
      <c r="G128" s="949"/>
      <c r="H128" s="949"/>
      <c r="I128" s="949"/>
      <c r="J128" s="949"/>
      <c r="K128" s="949"/>
      <c r="L128" s="949"/>
      <c r="M128" s="949"/>
      <c r="N128" s="949"/>
      <c r="O128" s="949"/>
      <c r="P128" s="949"/>
      <c r="Q128" s="949"/>
      <c r="R128" s="949"/>
      <c r="S128" s="952"/>
    </row>
    <row r="135" spans="6:19" ht="20.100000000000001" customHeight="1">
      <c r="F135" s="231" t="s">
        <v>570</v>
      </c>
      <c r="L135" s="335" t="s">
        <v>566</v>
      </c>
      <c r="M135" s="308"/>
      <c r="N135" s="147" t="s">
        <v>306</v>
      </c>
      <c r="O135" s="308"/>
      <c r="P135" s="147" t="s">
        <v>307</v>
      </c>
      <c r="Q135" s="308"/>
      <c r="R135" s="83" t="s">
        <v>492</v>
      </c>
      <c r="S135" s="310"/>
    </row>
    <row r="136" spans="6:19" ht="20.100000000000001" customHeight="1">
      <c r="F136" s="945" t="s">
        <v>493</v>
      </c>
      <c r="G136" s="948"/>
      <c r="H136" s="948"/>
      <c r="I136" s="948"/>
      <c r="J136" s="948"/>
      <c r="K136" s="948"/>
      <c r="L136" s="948"/>
      <c r="M136" s="948"/>
      <c r="N136" s="948"/>
      <c r="O136" s="948"/>
      <c r="P136" s="948"/>
      <c r="Q136" s="948"/>
      <c r="R136" s="948"/>
      <c r="S136" s="950"/>
    </row>
    <row r="137" spans="6:19" ht="20.100000000000001" customHeight="1">
      <c r="F137" s="946"/>
      <c r="G137" s="894"/>
      <c r="H137" s="894"/>
      <c r="I137" s="894"/>
      <c r="J137" s="894"/>
      <c r="K137" s="894"/>
      <c r="L137" s="894"/>
      <c r="M137" s="894"/>
      <c r="N137" s="894"/>
      <c r="O137" s="894"/>
      <c r="P137" s="894"/>
      <c r="Q137" s="894"/>
      <c r="R137" s="894"/>
      <c r="S137" s="951"/>
    </row>
    <row r="138" spans="6:19" ht="20.100000000000001" customHeight="1">
      <c r="F138" s="946"/>
      <c r="G138" s="894"/>
      <c r="H138" s="894"/>
      <c r="I138" s="894"/>
      <c r="J138" s="894"/>
      <c r="K138" s="894"/>
      <c r="L138" s="894"/>
      <c r="M138" s="894"/>
      <c r="N138" s="894"/>
      <c r="O138" s="894"/>
      <c r="P138" s="894"/>
      <c r="Q138" s="894"/>
      <c r="R138" s="894"/>
      <c r="S138" s="951"/>
    </row>
    <row r="139" spans="6:19" ht="20.100000000000001" customHeight="1">
      <c r="F139" s="946"/>
      <c r="G139" s="894"/>
      <c r="H139" s="894"/>
      <c r="I139" s="894"/>
      <c r="J139" s="894"/>
      <c r="K139" s="894"/>
      <c r="L139" s="894"/>
      <c r="M139" s="894"/>
      <c r="N139" s="894"/>
      <c r="O139" s="894"/>
      <c r="P139" s="894"/>
      <c r="Q139" s="894"/>
      <c r="R139" s="894"/>
      <c r="S139" s="951"/>
    </row>
    <row r="140" spans="6:19" ht="20.100000000000001" customHeight="1">
      <c r="F140" s="946"/>
      <c r="G140" s="894"/>
      <c r="H140" s="894"/>
      <c r="I140" s="894"/>
      <c r="J140" s="894"/>
      <c r="K140" s="894"/>
      <c r="L140" s="894"/>
      <c r="M140" s="894"/>
      <c r="N140" s="894"/>
      <c r="O140" s="894"/>
      <c r="P140" s="894"/>
      <c r="Q140" s="894"/>
      <c r="R140" s="894"/>
      <c r="S140" s="951"/>
    </row>
    <row r="141" spans="6:19" ht="20.100000000000001" customHeight="1">
      <c r="F141" s="946"/>
      <c r="G141" s="894"/>
      <c r="H141" s="894"/>
      <c r="I141" s="894"/>
      <c r="J141" s="894"/>
      <c r="K141" s="894"/>
      <c r="L141" s="894"/>
      <c r="M141" s="894"/>
      <c r="N141" s="894"/>
      <c r="O141" s="894"/>
      <c r="P141" s="894"/>
      <c r="Q141" s="894"/>
      <c r="R141" s="894"/>
      <c r="S141" s="951"/>
    </row>
    <row r="142" spans="6:19" ht="20.100000000000001" customHeight="1">
      <c r="F142" s="946"/>
      <c r="G142" s="894"/>
      <c r="H142" s="894"/>
      <c r="I142" s="894"/>
      <c r="J142" s="894"/>
      <c r="K142" s="894"/>
      <c r="L142" s="894"/>
      <c r="M142" s="894"/>
      <c r="N142" s="894"/>
      <c r="O142" s="894"/>
      <c r="P142" s="894"/>
      <c r="Q142" s="894"/>
      <c r="R142" s="894"/>
      <c r="S142" s="951"/>
    </row>
    <row r="143" spans="6:19" ht="20.100000000000001" customHeight="1">
      <c r="F143" s="946"/>
      <c r="G143" s="894"/>
      <c r="H143" s="894"/>
      <c r="I143" s="894"/>
      <c r="J143" s="894"/>
      <c r="K143" s="894"/>
      <c r="L143" s="894"/>
      <c r="M143" s="894"/>
      <c r="N143" s="894"/>
      <c r="O143" s="894"/>
      <c r="P143" s="894"/>
      <c r="Q143" s="894"/>
      <c r="R143" s="894"/>
      <c r="S143" s="951"/>
    </row>
    <row r="144" spans="6:19" ht="20.100000000000001" customHeight="1">
      <c r="F144" s="946"/>
      <c r="G144" s="894"/>
      <c r="H144" s="894"/>
      <c r="I144" s="894"/>
      <c r="J144" s="894"/>
      <c r="K144" s="894"/>
      <c r="L144" s="894"/>
      <c r="M144" s="894"/>
      <c r="N144" s="894"/>
      <c r="O144" s="894"/>
      <c r="P144" s="894"/>
      <c r="Q144" s="894"/>
      <c r="R144" s="894"/>
      <c r="S144" s="951"/>
    </row>
    <row r="145" spans="1:23" ht="20.100000000000001" customHeight="1">
      <c r="F145" s="947"/>
      <c r="G145" s="949"/>
      <c r="H145" s="949"/>
      <c r="I145" s="949"/>
      <c r="J145" s="949"/>
      <c r="K145" s="949"/>
      <c r="L145" s="949"/>
      <c r="M145" s="949"/>
      <c r="N145" s="949"/>
      <c r="O145" s="949"/>
      <c r="P145" s="949"/>
      <c r="Q145" s="949"/>
      <c r="R145" s="949"/>
      <c r="S145" s="952"/>
    </row>
    <row r="147" spans="1:23" ht="20.100000000000001" customHeight="1">
      <c r="A147" s="1145" t="s">
        <v>487</v>
      </c>
      <c r="B147" s="1145"/>
      <c r="C147" s="278" t="s">
        <v>551</v>
      </c>
      <c r="D147" s="278"/>
      <c r="E147" s="278"/>
      <c r="F147" s="278"/>
      <c r="G147" s="278"/>
      <c r="H147" s="278"/>
      <c r="I147" s="278"/>
      <c r="J147" s="278"/>
      <c r="K147" s="278"/>
      <c r="L147" s="278"/>
    </row>
    <row r="148" spans="1:23" ht="25.2" customHeight="1">
      <c r="A148" s="1152"/>
      <c r="B148" s="1152"/>
      <c r="C148" s="333"/>
      <c r="D148" s="1153"/>
      <c r="E148" s="1154"/>
      <c r="F148" s="1154"/>
      <c r="G148" s="1154"/>
      <c r="H148" s="1154"/>
      <c r="I148" s="1154"/>
      <c r="J148" s="1154"/>
      <c r="K148" s="1154"/>
      <c r="L148" s="1154"/>
      <c r="M148" s="1154"/>
      <c r="N148" s="1154"/>
      <c r="O148" s="1154"/>
      <c r="P148" s="1154"/>
      <c r="Q148" s="1154"/>
      <c r="R148" s="1154"/>
      <c r="S148" s="1154"/>
      <c r="T148" s="1154"/>
      <c r="U148" s="1154"/>
      <c r="V148" s="1154"/>
      <c r="W148" s="330"/>
    </row>
    <row r="149" spans="1:23" ht="25.2" customHeight="1">
      <c r="A149" s="330"/>
      <c r="B149" s="330"/>
      <c r="C149" s="331"/>
      <c r="D149" s="624"/>
      <c r="E149" s="624"/>
      <c r="F149" s="624"/>
      <c r="G149" s="624"/>
      <c r="H149" s="624"/>
      <c r="I149" s="624"/>
      <c r="J149" s="624"/>
      <c r="K149" s="624"/>
      <c r="L149" s="624"/>
      <c r="M149" s="624"/>
      <c r="N149" s="624"/>
      <c r="O149" s="624"/>
      <c r="P149" s="624"/>
      <c r="Q149" s="624"/>
      <c r="R149" s="624"/>
      <c r="S149" s="624"/>
      <c r="T149" s="624"/>
      <c r="U149" s="624"/>
      <c r="V149" s="624"/>
      <c r="W149" s="330"/>
    </row>
  </sheetData>
  <mergeCells count="35">
    <mergeCell ref="A111:W111"/>
    <mergeCell ref="A72:W72"/>
    <mergeCell ref="D149:V149"/>
    <mergeCell ref="A112:W114"/>
    <mergeCell ref="A116:W116"/>
    <mergeCell ref="F119:S128"/>
    <mergeCell ref="F136:S145"/>
    <mergeCell ref="A148:B148"/>
    <mergeCell ref="A147:B147"/>
    <mergeCell ref="F80:S89"/>
    <mergeCell ref="F97:S106"/>
    <mergeCell ref="F118:J118"/>
    <mergeCell ref="A108:B108"/>
    <mergeCell ref="C108:W108"/>
    <mergeCell ref="K118:M118"/>
    <mergeCell ref="D148:V148"/>
    <mergeCell ref="D69:V70"/>
    <mergeCell ref="C109:V110"/>
    <mergeCell ref="A73:W75"/>
    <mergeCell ref="A77:W77"/>
    <mergeCell ref="J96:L96"/>
    <mergeCell ref="A69:B69"/>
    <mergeCell ref="F57:S66"/>
    <mergeCell ref="A1:W1"/>
    <mergeCell ref="A2:W2"/>
    <mergeCell ref="A3:W3"/>
    <mergeCell ref="B4:V28"/>
    <mergeCell ref="A30:B30"/>
    <mergeCell ref="A33:W33"/>
    <mergeCell ref="A34:W36"/>
    <mergeCell ref="A38:W38"/>
    <mergeCell ref="F41:S50"/>
    <mergeCell ref="D30:W30"/>
    <mergeCell ref="D31:W31"/>
    <mergeCell ref="D32:V32"/>
  </mergeCells>
  <phoneticPr fontId="3"/>
  <printOptions horizontalCentered="1"/>
  <pageMargins left="0.59055118110236227" right="0.59055118110236227" top="0.59055118110236227" bottom="0.59055118110236227" header="0.51181102362204722" footer="0.51181102362204722"/>
  <pageSetup paperSize="9" orientation="portrait" horizontalDpi="300" verticalDpi="300" r:id="rId1"/>
  <headerFooter alignWithMargins="0"/>
  <rowBreaks count="3" manualBreakCount="3">
    <brk id="32" max="16383" man="1"/>
    <brk id="71" max="16383" man="1"/>
    <brk id="110" max="16383" man="1"/>
  </rowBreaks>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24"/>
  <sheetViews>
    <sheetView view="pageBreakPreview" zoomScaleNormal="100" zoomScaleSheetLayoutView="100" workbookViewId="0">
      <selection activeCell="M14" sqref="M14:O14"/>
    </sheetView>
  </sheetViews>
  <sheetFormatPr defaultColWidth="8.88671875" defaultRowHeight="18"/>
  <cols>
    <col min="1" max="1" width="2.6640625" style="443" customWidth="1"/>
    <col min="2" max="17" width="4.6640625" style="443" customWidth="1"/>
    <col min="18" max="19" width="4.6640625" style="441" customWidth="1"/>
    <col min="20" max="20" width="3.6640625" style="441" customWidth="1"/>
    <col min="21" max="16384" width="8.88671875" style="441"/>
  </cols>
  <sheetData>
    <row r="1" spans="1:20">
      <c r="T1" s="443"/>
    </row>
    <row r="2" spans="1:20" ht="28.2">
      <c r="A2" s="1156" t="s">
        <v>528</v>
      </c>
      <c r="B2" s="1156"/>
      <c r="C2" s="1156"/>
      <c r="D2" s="1156"/>
      <c r="E2" s="1156"/>
      <c r="F2" s="1156"/>
      <c r="G2" s="1156"/>
      <c r="H2" s="1156"/>
      <c r="I2" s="1156"/>
      <c r="J2" s="1156"/>
      <c r="K2" s="1156"/>
      <c r="L2" s="1156"/>
      <c r="M2" s="1156"/>
      <c r="N2" s="1156"/>
      <c r="O2" s="1156"/>
      <c r="P2" s="1156"/>
      <c r="Q2" s="1156"/>
      <c r="R2" s="1156"/>
      <c r="S2" s="1156"/>
    </row>
    <row r="3" spans="1:20" ht="18" customHeight="1">
      <c r="A3" s="442"/>
      <c r="B3" s="442"/>
      <c r="C3" s="442"/>
      <c r="D3" s="442"/>
      <c r="E3" s="442"/>
      <c r="F3" s="442"/>
      <c r="G3" s="442"/>
      <c r="H3" s="442"/>
      <c r="I3" s="442"/>
      <c r="J3" s="442"/>
      <c r="K3" s="442"/>
      <c r="L3" s="442"/>
      <c r="M3" s="442"/>
      <c r="N3" s="442"/>
      <c r="O3" s="442"/>
      <c r="P3" s="442"/>
      <c r="Q3" s="442"/>
    </row>
    <row r="5" spans="1:20" ht="19.8">
      <c r="M5" s="444" t="s">
        <v>529</v>
      </c>
      <c r="N5" s="445"/>
      <c r="O5" s="444" t="s">
        <v>530</v>
      </c>
      <c r="P5" s="445"/>
      <c r="Q5" s="444" t="s">
        <v>531</v>
      </c>
      <c r="R5" s="445"/>
      <c r="S5" s="444" t="s">
        <v>532</v>
      </c>
    </row>
    <row r="6" spans="1:20" ht="22.2">
      <c r="B6" s="1157" t="s">
        <v>54</v>
      </c>
      <c r="C6" s="1157"/>
      <c r="D6" s="1157"/>
      <c r="E6" s="1157"/>
      <c r="F6" s="446" t="s">
        <v>533</v>
      </c>
    </row>
    <row r="8" spans="1:20" ht="18" customHeight="1">
      <c r="K8" s="1160" t="s">
        <v>534</v>
      </c>
      <c r="L8" s="1160"/>
      <c r="M8" s="1163"/>
      <c r="N8" s="1163"/>
      <c r="O8" s="1163"/>
      <c r="P8" s="1163"/>
      <c r="Q8" s="1163"/>
      <c r="R8" s="1163"/>
      <c r="S8" s="1163"/>
    </row>
    <row r="9" spans="1:20" ht="18" customHeight="1">
      <c r="M9" s="1159"/>
      <c r="N9" s="1159"/>
      <c r="O9" s="1159"/>
      <c r="P9" s="1159"/>
      <c r="Q9" s="1159"/>
      <c r="R9" s="1159"/>
      <c r="S9" s="1159"/>
    </row>
    <row r="10" spans="1:20" ht="15" customHeight="1">
      <c r="R10" s="443"/>
    </row>
    <row r="11" spans="1:20" ht="22.2">
      <c r="K11" s="1160" t="s">
        <v>536</v>
      </c>
      <c r="L11" s="1160"/>
      <c r="M11" s="1162"/>
      <c r="N11" s="1162"/>
      <c r="O11" s="1162"/>
      <c r="P11" s="1162"/>
      <c r="Q11" s="1162"/>
      <c r="R11" s="1162"/>
      <c r="S11" s="1162"/>
    </row>
    <row r="12" spans="1:20" ht="15" customHeight="1">
      <c r="K12" s="447"/>
      <c r="M12" s="447"/>
      <c r="R12" s="443"/>
      <c r="S12" s="443"/>
    </row>
    <row r="13" spans="1:20" ht="4.95" customHeight="1">
      <c r="M13" s="449"/>
      <c r="N13" s="449"/>
      <c r="O13" s="449"/>
      <c r="P13" s="449"/>
      <c r="Q13" s="449"/>
      <c r="R13" s="449"/>
      <c r="S13" s="449"/>
    </row>
    <row r="14" spans="1:20" ht="22.2">
      <c r="K14" s="1160" t="s">
        <v>535</v>
      </c>
      <c r="L14" s="1160"/>
      <c r="M14" s="1161"/>
      <c r="N14" s="1161"/>
      <c r="O14" s="1161"/>
      <c r="P14" s="1162"/>
      <c r="Q14" s="1162"/>
      <c r="R14" s="1162"/>
      <c r="S14" s="1162"/>
    </row>
    <row r="15" spans="1:20">
      <c r="I15" s="447"/>
      <c r="J15" s="447"/>
      <c r="K15" s="450"/>
      <c r="L15" s="450"/>
      <c r="M15" s="450"/>
      <c r="N15" s="449"/>
      <c r="O15" s="449"/>
      <c r="P15" s="449"/>
      <c r="Q15" s="449"/>
    </row>
    <row r="16" spans="1:20">
      <c r="I16" s="447"/>
      <c r="J16" s="447"/>
      <c r="K16" s="450"/>
      <c r="L16" s="450"/>
      <c r="M16" s="450"/>
      <c r="N16" s="449"/>
      <c r="O16" s="449"/>
      <c r="P16" s="449"/>
      <c r="Q16" s="449"/>
    </row>
    <row r="17" spans="1:20">
      <c r="A17" s="441"/>
      <c r="R17" s="443"/>
    </row>
    <row r="18" spans="1:20" ht="19.8">
      <c r="A18" s="441"/>
      <c r="B18" s="1158" t="s">
        <v>537</v>
      </c>
      <c r="C18" s="1158"/>
      <c r="D18" s="444" t="s">
        <v>529</v>
      </c>
      <c r="E18" s="445"/>
      <c r="F18" s="444" t="s">
        <v>530</v>
      </c>
      <c r="G18" s="445"/>
      <c r="H18" s="444" t="s">
        <v>531</v>
      </c>
      <c r="I18" s="445"/>
      <c r="J18" s="444" t="s">
        <v>532</v>
      </c>
      <c r="K18" s="1155" t="s">
        <v>538</v>
      </c>
      <c r="L18" s="1155"/>
      <c r="M18" s="1155"/>
      <c r="N18" s="1155"/>
      <c r="O18" s="445"/>
      <c r="P18" s="444" t="s">
        <v>531</v>
      </c>
      <c r="Q18" s="445"/>
      <c r="R18" s="444" t="s">
        <v>532</v>
      </c>
      <c r="S18" s="1155" t="s">
        <v>539</v>
      </c>
      <c r="T18" s="1155"/>
    </row>
    <row r="19" spans="1:20" ht="15" customHeight="1">
      <c r="A19" s="441"/>
      <c r="B19" s="451"/>
      <c r="C19" s="451"/>
      <c r="D19" s="444"/>
      <c r="E19" s="448"/>
      <c r="F19" s="444"/>
      <c r="G19" s="448"/>
      <c r="H19" s="444"/>
      <c r="I19" s="448"/>
      <c r="J19" s="444"/>
      <c r="R19" s="443"/>
    </row>
    <row r="20" spans="1:20">
      <c r="A20" s="441"/>
      <c r="B20" s="1155" t="s">
        <v>541</v>
      </c>
      <c r="C20" s="1155"/>
      <c r="D20" s="1155"/>
      <c r="E20" s="1155"/>
      <c r="F20" s="1155"/>
      <c r="G20" s="1155"/>
      <c r="H20" s="1155"/>
      <c r="I20" s="1155"/>
      <c r="J20" s="1155"/>
      <c r="K20" s="1155"/>
      <c r="L20" s="1155"/>
      <c r="M20" s="1155"/>
      <c r="N20" s="1155"/>
      <c r="O20" s="1155"/>
      <c r="P20" s="1155"/>
      <c r="Q20" s="1155"/>
      <c r="R20" s="1155"/>
      <c r="S20" s="1155"/>
      <c r="T20" s="1155"/>
    </row>
    <row r="21" spans="1:20" ht="15" customHeight="1">
      <c r="A21" s="441"/>
      <c r="R21" s="443"/>
    </row>
    <row r="22" spans="1:20">
      <c r="A22" s="441"/>
      <c r="B22" s="1155" t="s">
        <v>540</v>
      </c>
      <c r="C22" s="1155"/>
      <c r="D22" s="1155"/>
      <c r="R22" s="443"/>
    </row>
    <row r="23" spans="1:20">
      <c r="A23" s="441"/>
      <c r="R23" s="443"/>
    </row>
    <row r="24" spans="1:20">
      <c r="A24" s="441"/>
      <c r="R24" s="443"/>
    </row>
  </sheetData>
  <mergeCells count="15">
    <mergeCell ref="B22:D22"/>
    <mergeCell ref="A2:S2"/>
    <mergeCell ref="B6:E6"/>
    <mergeCell ref="B18:C18"/>
    <mergeCell ref="S18:T18"/>
    <mergeCell ref="B20:T20"/>
    <mergeCell ref="M9:S9"/>
    <mergeCell ref="K14:L14"/>
    <mergeCell ref="M14:O14"/>
    <mergeCell ref="P14:S14"/>
    <mergeCell ref="K18:N18"/>
    <mergeCell ref="K11:L11"/>
    <mergeCell ref="M11:S11"/>
    <mergeCell ref="K8:L8"/>
    <mergeCell ref="M8:S8"/>
  </mergeCells>
  <phoneticPr fontId="3"/>
  <dataValidations count="1">
    <dataValidation type="list" allowBlank="1" showInputMessage="1" showErrorMessage="1" sqref="B6" xr:uid="{00000000-0002-0000-1400-000000000000}">
      <formula1>"静岡県知事,地方整備局長"</formula1>
    </dataValidation>
  </dataValidations>
  <pageMargins left="0.70866141732283472" right="0.70866141732283472" top="0.74803149606299213" bottom="0.74803149606299213" header="0.31496062992125984" footer="0.31496062992125984"/>
  <pageSetup paperSize="9" scale="98" orientation="portrait" blackAndWhite="1" horizontalDpi="4294967293"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CC"/>
  </sheetPr>
  <dimension ref="A1:AE44"/>
  <sheetViews>
    <sheetView view="pageBreakPreview" zoomScaleNormal="100" zoomScaleSheetLayoutView="100" workbookViewId="0">
      <selection activeCell="U5" sqref="U5"/>
    </sheetView>
  </sheetViews>
  <sheetFormatPr defaultColWidth="3.33203125" defaultRowHeight="15.9" customHeight="1"/>
  <cols>
    <col min="1" max="1" width="4.44140625" style="76" bestFit="1" customWidth="1"/>
    <col min="2" max="2" width="2.109375" style="76" customWidth="1"/>
    <col min="3" max="44" width="2.88671875" style="76" customWidth="1"/>
    <col min="45" max="16384" width="3.33203125" style="76"/>
  </cols>
  <sheetData>
    <row r="1" spans="1:31" ht="15.9" customHeight="1">
      <c r="A1" s="570" t="s">
        <v>221</v>
      </c>
      <c r="B1" s="570"/>
      <c r="C1" s="570"/>
      <c r="D1" s="570"/>
      <c r="E1" s="570"/>
      <c r="F1" s="570"/>
      <c r="G1" s="570"/>
      <c r="H1" s="570"/>
      <c r="I1" s="570"/>
      <c r="J1" s="570"/>
      <c r="K1" s="570"/>
      <c r="L1" s="570"/>
      <c r="M1" s="570"/>
      <c r="N1" s="570"/>
      <c r="O1" s="570"/>
      <c r="P1" s="570"/>
      <c r="Q1" s="570"/>
      <c r="R1" s="570"/>
      <c r="S1" s="570"/>
      <c r="T1" s="570"/>
      <c r="U1" s="570"/>
      <c r="V1" s="570"/>
      <c r="W1" s="570"/>
      <c r="X1" s="570"/>
      <c r="Y1" s="570"/>
      <c r="Z1" s="570"/>
      <c r="AA1" s="570"/>
      <c r="AB1" s="570"/>
      <c r="AC1" s="570"/>
      <c r="AD1" s="570"/>
      <c r="AE1" s="570"/>
    </row>
    <row r="2" spans="1:31" ht="15.9" customHeight="1">
      <c r="AB2" s="155" t="s">
        <v>223</v>
      </c>
      <c r="AC2" s="80" t="s">
        <v>224</v>
      </c>
      <c r="AD2" s="81" t="s">
        <v>225</v>
      </c>
      <c r="AE2" s="231"/>
    </row>
    <row r="3" spans="1:31" ht="15.9" customHeight="1">
      <c r="AB3" s="77"/>
      <c r="AC3" s="77"/>
      <c r="AD3" s="77"/>
    </row>
    <row r="4" spans="1:31" ht="15.9" customHeight="1" thickBot="1">
      <c r="D4" s="572" t="s">
        <v>158</v>
      </c>
      <c r="E4" s="572"/>
      <c r="F4" s="572"/>
      <c r="G4" s="572"/>
      <c r="K4" s="563" t="s">
        <v>160</v>
      </c>
      <c r="L4" s="563"/>
      <c r="M4" s="563"/>
      <c r="N4" s="563"/>
      <c r="O4" s="563"/>
      <c r="P4" s="563"/>
      <c r="Q4" s="563"/>
      <c r="R4" s="563"/>
    </row>
    <row r="5" spans="1:31" ht="15.9" customHeight="1" thickBot="1">
      <c r="C5" s="91" t="s">
        <v>226</v>
      </c>
      <c r="D5" s="156"/>
      <c r="E5" s="156"/>
      <c r="F5" s="156"/>
      <c r="G5" s="156"/>
      <c r="H5" s="157"/>
      <c r="J5" s="259" t="str">
        <f>IF(第一面!$R$28="","",第一面!$R$28)</f>
        <v/>
      </c>
      <c r="K5" s="260" t="str">
        <f>IF(第一面!$S$28="","",第一面!$S$28)</f>
        <v/>
      </c>
      <c r="L5" s="261" t="s">
        <v>227</v>
      </c>
      <c r="M5" s="262" t="str">
        <f>IF(第一面!$U$28="","",第一面!$U$28)</f>
        <v/>
      </c>
      <c r="N5" s="263" t="s">
        <v>228</v>
      </c>
      <c r="O5" s="259" t="str">
        <f>IF(第一面!$W$28="","",第一面!$W$28)</f>
        <v/>
      </c>
      <c r="P5" s="264" t="str">
        <f>IF(第一面!$X$28="","",第一面!$X$28)</f>
        <v/>
      </c>
      <c r="Q5" s="265" t="str">
        <f>IF(第一面!$Y$28="","",第一面!$Y$28)</f>
        <v/>
      </c>
      <c r="R5" s="264" t="str">
        <f>IF(第一面!$Z$28="","",第一面!$Z$28)</f>
        <v/>
      </c>
      <c r="S5" s="265" t="str">
        <f>IF(第一面!$AA$28="","",第一面!$AA$28)</f>
        <v/>
      </c>
      <c r="T5" s="260" t="str">
        <f>IF(第一面!$AB$28="","",第一面!$AB$28)</f>
        <v/>
      </c>
      <c r="U5" s="163"/>
    </row>
    <row r="6" spans="1:31" ht="15.9" customHeight="1">
      <c r="L6" s="82"/>
      <c r="M6" s="82"/>
    </row>
    <row r="8" spans="1:31" ht="15.9" customHeight="1" thickBot="1">
      <c r="A8" s="82" t="s">
        <v>185</v>
      </c>
      <c r="C8" s="76" t="s">
        <v>229</v>
      </c>
      <c r="D8" s="76" t="s">
        <v>230</v>
      </c>
      <c r="Z8" s="231"/>
    </row>
    <row r="9" spans="1:31" ht="15.9" customHeight="1" thickBot="1">
      <c r="A9" s="110" t="s">
        <v>231</v>
      </c>
      <c r="C9" s="124"/>
      <c r="D9" s="588" t="s">
        <v>232</v>
      </c>
      <c r="E9" s="588"/>
      <c r="F9" s="588"/>
      <c r="G9" s="588"/>
      <c r="H9" s="158"/>
      <c r="I9" s="92"/>
      <c r="J9" s="478"/>
      <c r="K9" s="231"/>
      <c r="L9" s="77"/>
      <c r="M9" s="77"/>
      <c r="N9" s="77"/>
      <c r="O9" s="607" t="s">
        <v>198</v>
      </c>
      <c r="P9" s="608"/>
      <c r="Q9" s="609"/>
      <c r="R9" s="159"/>
      <c r="S9" s="160"/>
      <c r="T9" s="126" t="s">
        <v>233</v>
      </c>
      <c r="U9" s="159"/>
      <c r="V9" s="161"/>
      <c r="W9" s="161"/>
      <c r="X9" s="161"/>
      <c r="Y9" s="161"/>
      <c r="Z9" s="515"/>
      <c r="AA9" s="126" t="s">
        <v>233</v>
      </c>
      <c r="AB9" s="127"/>
    </row>
    <row r="10" spans="1:31" ht="15.9" customHeight="1" thickBot="1">
      <c r="C10" s="124"/>
      <c r="D10" s="588" t="s">
        <v>234</v>
      </c>
      <c r="E10" s="588"/>
      <c r="F10" s="588"/>
      <c r="G10" s="588"/>
      <c r="H10" s="125"/>
      <c r="I10" s="92"/>
      <c r="J10" s="96"/>
      <c r="K10" s="96"/>
      <c r="L10" s="96"/>
      <c r="M10" s="96"/>
      <c r="N10" s="96"/>
      <c r="O10" s="96"/>
      <c r="P10" s="96"/>
      <c r="Q10" s="96"/>
      <c r="R10" s="96"/>
      <c r="S10" s="96"/>
      <c r="T10" s="96"/>
      <c r="U10" s="96"/>
      <c r="V10" s="96"/>
      <c r="W10" s="96"/>
      <c r="X10" s="96"/>
      <c r="Y10" s="96"/>
      <c r="Z10" s="96"/>
      <c r="AA10" s="96"/>
      <c r="AB10" s="97"/>
    </row>
    <row r="11" spans="1:31" ht="15.9" customHeight="1" thickBot="1">
      <c r="C11" s="124"/>
      <c r="D11" s="588" t="s">
        <v>153</v>
      </c>
      <c r="E11" s="588"/>
      <c r="F11" s="588"/>
      <c r="G11" s="588"/>
      <c r="H11" s="125"/>
      <c r="I11" s="92"/>
      <c r="J11" s="96"/>
      <c r="K11" s="96"/>
      <c r="L11" s="96"/>
      <c r="M11" s="96"/>
      <c r="N11" s="96"/>
      <c r="O11" s="96"/>
      <c r="P11" s="96"/>
      <c r="Q11" s="96"/>
      <c r="R11" s="96"/>
      <c r="S11" s="96"/>
      <c r="T11" s="96"/>
      <c r="U11" s="96"/>
      <c r="V11" s="96"/>
      <c r="W11" s="96"/>
      <c r="X11" s="96"/>
      <c r="Y11" s="96"/>
      <c r="Z11" s="96"/>
      <c r="AA11" s="96"/>
      <c r="AB11" s="97"/>
      <c r="AC11" s="570" t="s">
        <v>235</v>
      </c>
      <c r="AD11" s="570"/>
      <c r="AE11" s="570"/>
    </row>
    <row r="12" spans="1:31" ht="15.9" customHeight="1" thickBot="1">
      <c r="C12" s="124"/>
      <c r="D12" s="588" t="s">
        <v>200</v>
      </c>
      <c r="E12" s="588"/>
      <c r="F12" s="588"/>
      <c r="G12" s="588"/>
      <c r="H12" s="162"/>
      <c r="I12" s="107" t="s">
        <v>176</v>
      </c>
      <c r="J12" s="126" t="s">
        <v>233</v>
      </c>
      <c r="K12" s="92"/>
      <c r="L12" s="97"/>
      <c r="M12" s="77" t="s">
        <v>201</v>
      </c>
      <c r="N12" s="92"/>
      <c r="O12" s="97"/>
      <c r="P12" s="77" t="s">
        <v>202</v>
      </c>
      <c r="Q12" s="92"/>
      <c r="R12" s="97"/>
      <c r="S12" s="77" t="s">
        <v>203</v>
      </c>
      <c r="T12" s="77"/>
      <c r="U12" s="77"/>
      <c r="V12" s="77"/>
      <c r="W12" s="77"/>
      <c r="X12" s="77"/>
      <c r="Y12" s="77"/>
      <c r="Z12" s="77"/>
      <c r="AA12" s="77"/>
      <c r="AB12" s="77"/>
      <c r="AD12" s="123" t="s">
        <v>236</v>
      </c>
    </row>
    <row r="16" spans="1:31" ht="15.9" customHeight="1" thickBot="1"/>
    <row r="17" spans="1:31" ht="15.9" customHeight="1" thickBot="1">
      <c r="A17" s="110" t="s">
        <v>237</v>
      </c>
      <c r="C17" s="124"/>
      <c r="D17" s="588" t="s">
        <v>238</v>
      </c>
      <c r="E17" s="588"/>
      <c r="F17" s="588"/>
      <c r="G17" s="588"/>
      <c r="H17" s="158"/>
      <c r="I17" s="92"/>
      <c r="J17" s="97"/>
      <c r="K17" s="77"/>
      <c r="L17" s="77"/>
      <c r="M17" s="77"/>
      <c r="N17" s="77"/>
      <c r="O17" s="607" t="s">
        <v>198</v>
      </c>
      <c r="P17" s="608"/>
      <c r="Q17" s="609"/>
      <c r="R17" s="159"/>
      <c r="S17" s="160"/>
      <c r="T17" s="126" t="s">
        <v>239</v>
      </c>
      <c r="U17" s="159"/>
      <c r="V17" s="161"/>
      <c r="W17" s="161"/>
      <c r="X17" s="161"/>
      <c r="Y17" s="161"/>
      <c r="Z17" s="160"/>
      <c r="AA17" s="126" t="s">
        <v>239</v>
      </c>
      <c r="AB17" s="127"/>
    </row>
    <row r="18" spans="1:31" ht="15.9" customHeight="1" thickBot="1">
      <c r="C18" s="124"/>
      <c r="D18" s="588" t="s">
        <v>240</v>
      </c>
      <c r="E18" s="588"/>
      <c r="F18" s="588"/>
      <c r="G18" s="588"/>
      <c r="H18" s="125"/>
      <c r="I18" s="92"/>
      <c r="J18" s="96"/>
      <c r="K18" s="96"/>
      <c r="L18" s="96"/>
      <c r="M18" s="96"/>
      <c r="N18" s="96"/>
      <c r="O18" s="96"/>
      <c r="P18" s="96"/>
      <c r="Q18" s="96"/>
      <c r="R18" s="96"/>
      <c r="S18" s="96"/>
      <c r="T18" s="96"/>
      <c r="U18" s="96"/>
      <c r="V18" s="96"/>
      <c r="W18" s="96"/>
      <c r="X18" s="96"/>
      <c r="Y18" s="96"/>
      <c r="Z18" s="96"/>
      <c r="AA18" s="96"/>
      <c r="AB18" s="97"/>
    </row>
    <row r="19" spans="1:31" ht="15.9" customHeight="1" thickBot="1">
      <c r="C19" s="124"/>
      <c r="D19" s="588" t="s">
        <v>153</v>
      </c>
      <c r="E19" s="588"/>
      <c r="F19" s="588"/>
      <c r="G19" s="588"/>
      <c r="H19" s="125"/>
      <c r="I19" s="92"/>
      <c r="J19" s="96"/>
      <c r="K19" s="96"/>
      <c r="L19" s="96"/>
      <c r="M19" s="96"/>
      <c r="N19" s="96"/>
      <c r="O19" s="96"/>
      <c r="P19" s="96"/>
      <c r="Q19" s="96"/>
      <c r="R19" s="96"/>
      <c r="S19" s="96"/>
      <c r="T19" s="96"/>
      <c r="U19" s="96"/>
      <c r="V19" s="96"/>
      <c r="W19" s="96"/>
      <c r="X19" s="96"/>
      <c r="Y19" s="96"/>
      <c r="Z19" s="96"/>
      <c r="AA19" s="96"/>
      <c r="AB19" s="97"/>
      <c r="AC19" s="570" t="s">
        <v>235</v>
      </c>
      <c r="AD19" s="570"/>
      <c r="AE19" s="570"/>
    </row>
    <row r="20" spans="1:31" ht="15.9" customHeight="1" thickBot="1">
      <c r="C20" s="124"/>
      <c r="D20" s="588" t="s">
        <v>200</v>
      </c>
      <c r="E20" s="588"/>
      <c r="F20" s="588"/>
      <c r="G20" s="588"/>
      <c r="H20" s="162"/>
      <c r="I20" s="107" t="s">
        <v>176</v>
      </c>
      <c r="J20" s="126" t="s">
        <v>241</v>
      </c>
      <c r="K20" s="92"/>
      <c r="L20" s="97"/>
      <c r="M20" s="77" t="s">
        <v>201</v>
      </c>
      <c r="N20" s="92"/>
      <c r="O20" s="97"/>
      <c r="P20" s="77" t="s">
        <v>202</v>
      </c>
      <c r="Q20" s="92"/>
      <c r="R20" s="97"/>
      <c r="S20" s="77" t="s">
        <v>203</v>
      </c>
      <c r="T20" s="77"/>
      <c r="U20" s="77"/>
      <c r="V20" s="77"/>
      <c r="W20" s="77"/>
      <c r="X20" s="77"/>
      <c r="Y20" s="77"/>
      <c r="Z20" s="77"/>
      <c r="AA20" s="77"/>
      <c r="AB20" s="77"/>
      <c r="AD20" s="123" t="s">
        <v>242</v>
      </c>
    </row>
    <row r="24" spans="1:31" ht="15.9" customHeight="1" thickBot="1"/>
    <row r="25" spans="1:31" ht="15.9" customHeight="1" thickBot="1">
      <c r="A25" s="110" t="s">
        <v>243</v>
      </c>
      <c r="C25" s="124"/>
      <c r="D25" s="588" t="s">
        <v>244</v>
      </c>
      <c r="E25" s="588"/>
      <c r="F25" s="588"/>
      <c r="G25" s="588"/>
      <c r="H25" s="158"/>
      <c r="I25" s="92"/>
      <c r="J25" s="97"/>
      <c r="K25" s="77"/>
      <c r="L25" s="77"/>
      <c r="M25" s="77"/>
      <c r="N25" s="77"/>
      <c r="O25" s="607" t="s">
        <v>198</v>
      </c>
      <c r="P25" s="608"/>
      <c r="Q25" s="609"/>
      <c r="R25" s="159"/>
      <c r="S25" s="160"/>
      <c r="T25" s="126" t="s">
        <v>245</v>
      </c>
      <c r="U25" s="159"/>
      <c r="V25" s="161"/>
      <c r="W25" s="161"/>
      <c r="X25" s="161"/>
      <c r="Y25" s="161"/>
      <c r="Z25" s="160"/>
      <c r="AA25" s="126" t="s">
        <v>245</v>
      </c>
      <c r="AB25" s="127"/>
    </row>
    <row r="26" spans="1:31" ht="15.9" customHeight="1" thickBot="1">
      <c r="C26" s="124"/>
      <c r="D26" s="588" t="s">
        <v>246</v>
      </c>
      <c r="E26" s="588"/>
      <c r="F26" s="588"/>
      <c r="G26" s="588"/>
      <c r="H26" s="125"/>
      <c r="I26" s="92"/>
      <c r="J26" s="96"/>
      <c r="K26" s="96"/>
      <c r="L26" s="96"/>
      <c r="M26" s="96"/>
      <c r="N26" s="96"/>
      <c r="O26" s="96"/>
      <c r="P26" s="96"/>
      <c r="Q26" s="96"/>
      <c r="R26" s="96"/>
      <c r="S26" s="96"/>
      <c r="T26" s="96"/>
      <c r="U26" s="96"/>
      <c r="V26" s="96"/>
      <c r="W26" s="96"/>
      <c r="X26" s="96"/>
      <c r="Y26" s="96"/>
      <c r="Z26" s="96"/>
      <c r="AA26" s="96"/>
      <c r="AB26" s="97"/>
    </row>
    <row r="27" spans="1:31" ht="15.9" customHeight="1" thickBot="1">
      <c r="C27" s="124"/>
      <c r="D27" s="588" t="s">
        <v>153</v>
      </c>
      <c r="E27" s="588"/>
      <c r="F27" s="588"/>
      <c r="G27" s="588"/>
      <c r="H27" s="125"/>
      <c r="I27" s="92"/>
      <c r="J27" s="96"/>
      <c r="K27" s="96"/>
      <c r="L27" s="96"/>
      <c r="M27" s="96"/>
      <c r="N27" s="96"/>
      <c r="O27" s="96"/>
      <c r="P27" s="96"/>
      <c r="Q27" s="96"/>
      <c r="R27" s="96"/>
      <c r="S27" s="96"/>
      <c r="T27" s="96"/>
      <c r="U27" s="96"/>
      <c r="V27" s="96"/>
      <c r="W27" s="96"/>
      <c r="X27" s="96"/>
      <c r="Y27" s="96"/>
      <c r="Z27" s="96"/>
      <c r="AA27" s="96"/>
      <c r="AB27" s="97"/>
      <c r="AC27" s="570" t="s">
        <v>235</v>
      </c>
      <c r="AD27" s="570"/>
      <c r="AE27" s="570"/>
    </row>
    <row r="28" spans="1:31" ht="15.9" customHeight="1" thickBot="1">
      <c r="C28" s="124"/>
      <c r="D28" s="588" t="s">
        <v>200</v>
      </c>
      <c r="E28" s="588"/>
      <c r="F28" s="588"/>
      <c r="G28" s="588"/>
      <c r="H28" s="162"/>
      <c r="I28" s="107" t="s">
        <v>176</v>
      </c>
      <c r="J28" s="126" t="s">
        <v>241</v>
      </c>
      <c r="K28" s="92"/>
      <c r="L28" s="97"/>
      <c r="M28" s="77" t="s">
        <v>201</v>
      </c>
      <c r="N28" s="92"/>
      <c r="O28" s="97"/>
      <c r="P28" s="77" t="s">
        <v>202</v>
      </c>
      <c r="Q28" s="92"/>
      <c r="R28" s="97"/>
      <c r="S28" s="77" t="s">
        <v>203</v>
      </c>
      <c r="T28" s="77"/>
      <c r="U28" s="77"/>
      <c r="V28" s="77"/>
      <c r="W28" s="77"/>
      <c r="X28" s="77"/>
      <c r="Y28" s="77"/>
      <c r="Z28" s="77"/>
      <c r="AA28" s="77"/>
      <c r="AB28" s="77"/>
      <c r="AD28" s="123" t="s">
        <v>242</v>
      </c>
    </row>
    <row r="32" spans="1:31" ht="15.9" customHeight="1" thickBot="1"/>
    <row r="33" spans="1:31" ht="15.9" customHeight="1" thickBot="1">
      <c r="A33" s="110" t="s">
        <v>247</v>
      </c>
      <c r="C33" s="124"/>
      <c r="D33" s="588" t="s">
        <v>248</v>
      </c>
      <c r="E33" s="588"/>
      <c r="F33" s="588"/>
      <c r="G33" s="588"/>
      <c r="H33" s="158"/>
      <c r="I33" s="92"/>
      <c r="J33" s="97"/>
      <c r="K33" s="77"/>
      <c r="L33" s="77"/>
      <c r="M33" s="77"/>
      <c r="N33" s="77"/>
      <c r="O33" s="607" t="s">
        <v>198</v>
      </c>
      <c r="P33" s="608"/>
      <c r="Q33" s="609"/>
      <c r="R33" s="159"/>
      <c r="S33" s="160"/>
      <c r="T33" s="126" t="s">
        <v>239</v>
      </c>
      <c r="U33" s="159"/>
      <c r="V33" s="161"/>
      <c r="W33" s="161"/>
      <c r="X33" s="161"/>
      <c r="Y33" s="161"/>
      <c r="Z33" s="160"/>
      <c r="AA33" s="126" t="s">
        <v>239</v>
      </c>
      <c r="AB33" s="127"/>
    </row>
    <row r="34" spans="1:31" ht="15.9" customHeight="1" thickBot="1">
      <c r="C34" s="124"/>
      <c r="D34" s="588" t="s">
        <v>240</v>
      </c>
      <c r="E34" s="588"/>
      <c r="F34" s="588"/>
      <c r="G34" s="588"/>
      <c r="H34" s="125"/>
      <c r="I34" s="92"/>
      <c r="J34" s="96"/>
      <c r="K34" s="96"/>
      <c r="L34" s="96"/>
      <c r="M34" s="96"/>
      <c r="N34" s="96"/>
      <c r="O34" s="96"/>
      <c r="P34" s="96"/>
      <c r="Q34" s="96"/>
      <c r="R34" s="96"/>
      <c r="S34" s="96"/>
      <c r="T34" s="96"/>
      <c r="U34" s="96"/>
      <c r="V34" s="96"/>
      <c r="W34" s="96"/>
      <c r="X34" s="96"/>
      <c r="Y34" s="96"/>
      <c r="Z34" s="96"/>
      <c r="AA34" s="96"/>
      <c r="AB34" s="97"/>
    </row>
    <row r="35" spans="1:31" ht="15.9" customHeight="1" thickBot="1">
      <c r="C35" s="124"/>
      <c r="D35" s="588" t="s">
        <v>153</v>
      </c>
      <c r="E35" s="588"/>
      <c r="F35" s="588"/>
      <c r="G35" s="588"/>
      <c r="H35" s="125"/>
      <c r="I35" s="92"/>
      <c r="J35" s="96"/>
      <c r="K35" s="96"/>
      <c r="L35" s="96"/>
      <c r="M35" s="96"/>
      <c r="N35" s="96"/>
      <c r="O35" s="96"/>
      <c r="P35" s="96"/>
      <c r="Q35" s="96"/>
      <c r="R35" s="96"/>
      <c r="S35" s="96"/>
      <c r="T35" s="96"/>
      <c r="U35" s="96"/>
      <c r="V35" s="96"/>
      <c r="W35" s="96"/>
      <c r="X35" s="96"/>
      <c r="Y35" s="96"/>
      <c r="Z35" s="96"/>
      <c r="AA35" s="96"/>
      <c r="AB35" s="97"/>
      <c r="AC35" s="570" t="s">
        <v>235</v>
      </c>
      <c r="AD35" s="570"/>
      <c r="AE35" s="570"/>
    </row>
    <row r="36" spans="1:31" ht="15.9" customHeight="1" thickBot="1">
      <c r="C36" s="124"/>
      <c r="D36" s="588" t="s">
        <v>200</v>
      </c>
      <c r="E36" s="588"/>
      <c r="F36" s="588"/>
      <c r="G36" s="588"/>
      <c r="H36" s="162"/>
      <c r="I36" s="107" t="s">
        <v>176</v>
      </c>
      <c r="J36" s="126" t="s">
        <v>233</v>
      </c>
      <c r="K36" s="92"/>
      <c r="L36" s="97"/>
      <c r="M36" s="77" t="s">
        <v>201</v>
      </c>
      <c r="N36" s="92"/>
      <c r="O36" s="97"/>
      <c r="P36" s="77" t="s">
        <v>202</v>
      </c>
      <c r="Q36" s="92"/>
      <c r="R36" s="97"/>
      <c r="S36" s="77" t="s">
        <v>203</v>
      </c>
      <c r="T36" s="77"/>
      <c r="U36" s="77"/>
      <c r="V36" s="77"/>
      <c r="W36" s="77"/>
      <c r="X36" s="77"/>
      <c r="Y36" s="77"/>
      <c r="Z36" s="77"/>
      <c r="AA36" s="77"/>
      <c r="AB36" s="77"/>
      <c r="AD36" s="123" t="s">
        <v>236</v>
      </c>
    </row>
    <row r="40" spans="1:31" ht="15.9" customHeight="1" thickBot="1"/>
    <row r="41" spans="1:31" ht="15.9" customHeight="1" thickBot="1">
      <c r="A41" s="110" t="s">
        <v>237</v>
      </c>
      <c r="C41" s="124"/>
      <c r="D41" s="588" t="s">
        <v>249</v>
      </c>
      <c r="E41" s="588"/>
      <c r="F41" s="588"/>
      <c r="G41" s="588"/>
      <c r="H41" s="158"/>
      <c r="I41" s="92"/>
      <c r="J41" s="97"/>
      <c r="K41" s="77"/>
      <c r="L41" s="77"/>
      <c r="M41" s="77"/>
      <c r="N41" s="77"/>
      <c r="O41" s="607" t="s">
        <v>198</v>
      </c>
      <c r="P41" s="608"/>
      <c r="Q41" s="609"/>
      <c r="R41" s="159"/>
      <c r="S41" s="160"/>
      <c r="T41" s="126" t="s">
        <v>241</v>
      </c>
      <c r="U41" s="159"/>
      <c r="V41" s="161"/>
      <c r="W41" s="161"/>
      <c r="X41" s="161"/>
      <c r="Y41" s="161"/>
      <c r="Z41" s="160"/>
      <c r="AA41" s="126" t="s">
        <v>239</v>
      </c>
      <c r="AB41" s="127"/>
    </row>
    <row r="42" spans="1:31" ht="15.9" customHeight="1" thickBot="1">
      <c r="C42" s="124"/>
      <c r="D42" s="588" t="s">
        <v>250</v>
      </c>
      <c r="E42" s="588"/>
      <c r="F42" s="588"/>
      <c r="G42" s="588"/>
      <c r="H42" s="125"/>
      <c r="I42" s="92"/>
      <c r="J42" s="96"/>
      <c r="K42" s="96"/>
      <c r="L42" s="96"/>
      <c r="M42" s="96"/>
      <c r="N42" s="96"/>
      <c r="O42" s="96"/>
      <c r="P42" s="96"/>
      <c r="Q42" s="96"/>
      <c r="R42" s="96"/>
      <c r="S42" s="96"/>
      <c r="T42" s="96"/>
      <c r="U42" s="96"/>
      <c r="V42" s="96"/>
      <c r="W42" s="96"/>
      <c r="X42" s="96"/>
      <c r="Y42" s="96"/>
      <c r="Z42" s="96"/>
      <c r="AA42" s="96"/>
      <c r="AB42" s="97"/>
    </row>
    <row r="43" spans="1:31" ht="15.9" customHeight="1" thickBot="1">
      <c r="C43" s="124"/>
      <c r="D43" s="588" t="s">
        <v>153</v>
      </c>
      <c r="E43" s="588"/>
      <c r="F43" s="588"/>
      <c r="G43" s="588"/>
      <c r="H43" s="125"/>
      <c r="I43" s="92"/>
      <c r="J43" s="96"/>
      <c r="K43" s="96"/>
      <c r="L43" s="96"/>
      <c r="M43" s="96"/>
      <c r="N43" s="96"/>
      <c r="O43" s="96"/>
      <c r="P43" s="96"/>
      <c r="Q43" s="96"/>
      <c r="R43" s="96"/>
      <c r="S43" s="96"/>
      <c r="T43" s="96"/>
      <c r="U43" s="96"/>
      <c r="V43" s="96"/>
      <c r="W43" s="96"/>
      <c r="X43" s="96"/>
      <c r="Y43" s="96"/>
      <c r="Z43" s="96"/>
      <c r="AA43" s="96"/>
      <c r="AB43" s="97"/>
      <c r="AC43" s="570" t="s">
        <v>235</v>
      </c>
      <c r="AD43" s="570"/>
      <c r="AE43" s="570"/>
    </row>
    <row r="44" spans="1:31" ht="15.9" customHeight="1" thickBot="1">
      <c r="C44" s="124"/>
      <c r="D44" s="588" t="s">
        <v>200</v>
      </c>
      <c r="E44" s="588"/>
      <c r="F44" s="588"/>
      <c r="G44" s="588"/>
      <c r="H44" s="162"/>
      <c r="I44" s="107" t="s">
        <v>176</v>
      </c>
      <c r="J44" s="126" t="s">
        <v>241</v>
      </c>
      <c r="K44" s="92"/>
      <c r="L44" s="97"/>
      <c r="M44" s="77" t="s">
        <v>201</v>
      </c>
      <c r="N44" s="92"/>
      <c r="O44" s="97"/>
      <c r="P44" s="77" t="s">
        <v>202</v>
      </c>
      <c r="Q44" s="92"/>
      <c r="R44" s="97"/>
      <c r="S44" s="77" t="s">
        <v>203</v>
      </c>
      <c r="T44" s="77"/>
      <c r="U44" s="77"/>
      <c r="V44" s="77"/>
      <c r="W44" s="77"/>
      <c r="X44" s="77"/>
      <c r="Y44" s="77"/>
      <c r="Z44" s="77"/>
      <c r="AA44" s="77"/>
      <c r="AB44" s="77"/>
      <c r="AD44" s="123" t="s">
        <v>242</v>
      </c>
    </row>
  </sheetData>
  <protectedRanges>
    <protectedRange sqref="I41:J41 R41:S41 U41:Z41 I42:AB43 I44 K44:L44 N44:O44 Q44:R44" name="範囲5"/>
    <protectedRange sqref="I33:J33 R33:S33 U33:Z33 I34:AB35 I36 K36:L36 N36:O36 Q36:R36" name="範囲4"/>
    <protectedRange sqref="I25:J25 R25:S25 U25:Z25 I26:AB27 I28 K28:L28 N28:O28 Q28:R28" name="範囲3"/>
    <protectedRange sqref="I17:J17 R17:S17 U17:Z17 I18:AB19 I20 K20:L20 N20:O20 Q20:R20" name="範囲2"/>
    <protectedRange sqref="I9 R9:S9 U9:Y9 I10:AB11 I12 K12:L12 N12:O12 Q12:R12" name="範囲1"/>
  </protectedRanges>
  <mergeCells count="33">
    <mergeCell ref="D18:G18"/>
    <mergeCell ref="A1:AE1"/>
    <mergeCell ref="D4:G4"/>
    <mergeCell ref="K4:R4"/>
    <mergeCell ref="D9:G9"/>
    <mergeCell ref="O9:Q9"/>
    <mergeCell ref="D10:G10"/>
    <mergeCell ref="D11:G11"/>
    <mergeCell ref="AC11:AE11"/>
    <mergeCell ref="D12:G12"/>
    <mergeCell ref="D17:G17"/>
    <mergeCell ref="O17:Q17"/>
    <mergeCell ref="D34:G34"/>
    <mergeCell ref="D19:G19"/>
    <mergeCell ref="AC19:AE19"/>
    <mergeCell ref="D20:G20"/>
    <mergeCell ref="D25:G25"/>
    <mergeCell ref="O25:Q25"/>
    <mergeCell ref="D26:G26"/>
    <mergeCell ref="D27:G27"/>
    <mergeCell ref="AC27:AE27"/>
    <mergeCell ref="D28:G28"/>
    <mergeCell ref="D33:G33"/>
    <mergeCell ref="O33:Q33"/>
    <mergeCell ref="D43:G43"/>
    <mergeCell ref="AC43:AE43"/>
    <mergeCell ref="D44:G44"/>
    <mergeCell ref="D35:G35"/>
    <mergeCell ref="AC35:AE35"/>
    <mergeCell ref="D36:G36"/>
    <mergeCell ref="D41:G41"/>
    <mergeCell ref="O41:Q41"/>
    <mergeCell ref="D42:G42"/>
  </mergeCells>
  <phoneticPr fontId="3"/>
  <dataValidations count="2">
    <dataValidation type="list" allowBlank="1" showInputMessage="1" showErrorMessage="1" sqref="I12 I20 I28 I36 I44" xr:uid="{00000000-0002-0000-0200-000000000000}">
      <formula1>"S,H,R,　,"</formula1>
    </dataValidation>
    <dataValidation imeMode="fullKatakana" allowBlank="1" showInputMessage="1" showErrorMessage="1" sqref="I10:AB10 I18:AB18 I26:AB26 I34:AB34 I42:AB42 Z8:Z9" xr:uid="{00000000-0002-0000-0200-000001000000}"/>
  </dataValidations>
  <pageMargins left="0.59055118110236227" right="0" top="0.59055118110236227" bottom="0.19685039370078741" header="0.51181102362204722" footer="0.51181102362204722"/>
  <pageSetup paperSize="9" orientation="portrait" blackAndWhite="1"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CC"/>
  </sheetPr>
  <dimension ref="A1:AE50"/>
  <sheetViews>
    <sheetView view="pageBreakPreview" zoomScaleNormal="100" zoomScaleSheetLayoutView="100" workbookViewId="0">
      <selection activeCell="S29" sqref="S29"/>
    </sheetView>
  </sheetViews>
  <sheetFormatPr defaultColWidth="3.33203125" defaultRowHeight="15.9" customHeight="1"/>
  <cols>
    <col min="1" max="1" width="4.44140625" style="76" bestFit="1" customWidth="1"/>
    <col min="2" max="2" width="1.6640625" style="76" customWidth="1"/>
    <col min="3" max="3" width="2.88671875" style="76" customWidth="1"/>
    <col min="4" max="7" width="3.109375" style="76" customWidth="1"/>
    <col min="8" max="44" width="2.88671875" style="76" customWidth="1"/>
    <col min="45" max="16384" width="3.33203125" style="76"/>
  </cols>
  <sheetData>
    <row r="1" spans="1:31" ht="15.9" customHeight="1">
      <c r="A1" s="570" t="s">
        <v>252</v>
      </c>
      <c r="B1" s="570"/>
      <c r="C1" s="570"/>
      <c r="D1" s="570"/>
      <c r="E1" s="570"/>
      <c r="F1" s="570"/>
      <c r="G1" s="570"/>
      <c r="H1" s="570"/>
      <c r="I1" s="570"/>
      <c r="J1" s="570"/>
      <c r="K1" s="570"/>
      <c r="L1" s="570"/>
      <c r="M1" s="570"/>
      <c r="N1" s="570"/>
      <c r="O1" s="570"/>
      <c r="P1" s="570"/>
      <c r="Q1" s="570"/>
      <c r="R1" s="570"/>
      <c r="S1" s="570"/>
      <c r="T1" s="570"/>
      <c r="U1" s="570"/>
      <c r="V1" s="570"/>
      <c r="W1" s="570"/>
      <c r="X1" s="570"/>
      <c r="Y1" s="570"/>
      <c r="Z1" s="570"/>
      <c r="AA1" s="570"/>
      <c r="AB1" s="570"/>
      <c r="AC1" s="570"/>
      <c r="AD1" s="570"/>
      <c r="AE1" s="570"/>
    </row>
    <row r="2" spans="1:31" s="163" customFormat="1" ht="15.9" customHeight="1">
      <c r="AB2" s="155" t="s">
        <v>253</v>
      </c>
      <c r="AC2" s="80" t="s">
        <v>254</v>
      </c>
      <c r="AD2" s="81" t="s">
        <v>134</v>
      </c>
    </row>
    <row r="3" spans="1:31" s="163" customFormat="1" ht="15.9" customHeight="1">
      <c r="AB3" s="77"/>
      <c r="AC3" s="77"/>
      <c r="AD3" s="77"/>
    </row>
    <row r="4" spans="1:31" s="163" customFormat="1" ht="15.9" customHeight="1" thickBot="1">
      <c r="D4" s="636" t="s">
        <v>158</v>
      </c>
      <c r="E4" s="636"/>
      <c r="F4" s="636"/>
      <c r="G4" s="636"/>
      <c r="K4" s="637" t="s">
        <v>160</v>
      </c>
      <c r="L4" s="637"/>
      <c r="M4" s="637"/>
      <c r="N4" s="637"/>
      <c r="O4" s="637"/>
      <c r="P4" s="637"/>
      <c r="Q4" s="637"/>
      <c r="R4" s="637"/>
    </row>
    <row r="5" spans="1:31" s="163" customFormat="1" ht="15.9" customHeight="1" thickBot="1">
      <c r="C5" s="91" t="s">
        <v>255</v>
      </c>
      <c r="D5" s="164"/>
      <c r="E5" s="164"/>
      <c r="F5" s="164"/>
      <c r="G5" s="164"/>
      <c r="H5" s="165"/>
      <c r="J5" s="259" t="str">
        <f>IF(第一面!$R$28="","",第一面!$R$28)</f>
        <v/>
      </c>
      <c r="K5" s="260" t="str">
        <f>IF(第一面!$S$28="","",第一面!$S$28)</f>
        <v/>
      </c>
      <c r="L5" s="261" t="s">
        <v>277</v>
      </c>
      <c r="M5" s="262" t="str">
        <f>IF(第一面!$U$28="","",第一面!$U$28)</f>
        <v/>
      </c>
      <c r="N5" s="263" t="s">
        <v>150</v>
      </c>
      <c r="O5" s="259" t="str">
        <f>IF(第一面!$W$28="","",第一面!$W$28)</f>
        <v/>
      </c>
      <c r="P5" s="264" t="str">
        <f>IF(第一面!$X$28="","",第一面!$X$28)</f>
        <v/>
      </c>
      <c r="Q5" s="265" t="str">
        <f>IF(第一面!$Y$28="","",第一面!$Y$28)</f>
        <v/>
      </c>
      <c r="R5" s="264" t="str">
        <f>IF(第一面!$Z$28="","",第一面!$Z$28)</f>
        <v/>
      </c>
      <c r="S5" s="265" t="str">
        <f>IF(第一面!$AA$28="","",第一面!$AA$28)</f>
        <v/>
      </c>
      <c r="T5" s="260" t="str">
        <f>IF(第一面!$AB$28="","",第一面!$AB$28)</f>
        <v/>
      </c>
    </row>
    <row r="6" spans="1:31" s="163" customFormat="1" ht="15.9" customHeight="1">
      <c r="J6" s="77"/>
      <c r="K6" s="77"/>
      <c r="L6" s="77"/>
      <c r="M6" s="77"/>
      <c r="N6" s="77"/>
      <c r="O6" s="77"/>
      <c r="P6" s="77"/>
      <c r="Q6" s="77"/>
      <c r="R6" s="77"/>
      <c r="S6" s="77"/>
    </row>
    <row r="7" spans="1:31" s="163" customFormat="1" ht="15.9" customHeight="1" thickBot="1">
      <c r="A7" s="77" t="s">
        <v>185</v>
      </c>
      <c r="J7" s="77"/>
      <c r="K7" s="77"/>
      <c r="L7" s="77"/>
      <c r="M7" s="77"/>
      <c r="N7" s="77"/>
      <c r="O7" s="77"/>
      <c r="P7" s="77"/>
      <c r="Q7" s="77"/>
      <c r="R7" s="77"/>
      <c r="S7" s="77"/>
    </row>
    <row r="8" spans="1:31" s="163" customFormat="1" ht="15.9" customHeight="1" thickBot="1">
      <c r="A8" s="110" t="s">
        <v>256</v>
      </c>
      <c r="C8" s="166"/>
      <c r="D8" s="625" t="s">
        <v>257</v>
      </c>
      <c r="E8" s="625"/>
      <c r="F8" s="625"/>
      <c r="G8" s="625"/>
      <c r="H8" s="167"/>
      <c r="I8" s="168"/>
      <c r="J8" s="169" t="s">
        <v>258</v>
      </c>
      <c r="K8" s="95"/>
      <c r="L8" s="95"/>
      <c r="M8" s="95"/>
      <c r="N8" s="95"/>
      <c r="O8" s="95"/>
      <c r="P8" s="95"/>
      <c r="Q8" s="95"/>
      <c r="R8" s="95"/>
      <c r="S8" s="95"/>
      <c r="T8" s="95"/>
      <c r="U8" s="170" t="s">
        <v>161</v>
      </c>
      <c r="V8" s="171" t="s">
        <v>259</v>
      </c>
      <c r="W8" s="103"/>
      <c r="X8" s="103"/>
      <c r="Y8" s="172"/>
      <c r="Z8" s="173"/>
      <c r="AA8" s="174"/>
      <c r="AB8" s="175"/>
    </row>
    <row r="9" spans="1:31" s="163" customFormat="1" ht="15.9" customHeight="1" thickBot="1">
      <c r="C9" s="166"/>
      <c r="D9" s="625" t="s">
        <v>260</v>
      </c>
      <c r="E9" s="625"/>
      <c r="F9" s="625"/>
      <c r="G9" s="625"/>
      <c r="H9" s="167"/>
      <c r="I9" s="92"/>
      <c r="J9" s="96"/>
      <c r="K9" s="96"/>
      <c r="L9" s="96"/>
      <c r="M9" s="96"/>
      <c r="N9" s="96"/>
      <c r="O9" s="96"/>
      <c r="P9" s="96"/>
      <c r="Q9" s="96"/>
      <c r="R9" s="96"/>
      <c r="S9" s="96"/>
      <c r="T9" s="96"/>
      <c r="U9" s="96"/>
      <c r="V9" s="96"/>
      <c r="W9" s="96"/>
      <c r="X9" s="96"/>
      <c r="Y9" s="96"/>
      <c r="Z9" s="96"/>
      <c r="AA9" s="96"/>
      <c r="AB9" s="97"/>
    </row>
    <row r="10" spans="1:31" s="163" customFormat="1" ht="15.9" customHeight="1">
      <c r="H10" s="95"/>
      <c r="I10" s="95"/>
      <c r="J10" s="95"/>
      <c r="K10" s="95"/>
      <c r="L10" s="95"/>
      <c r="M10" s="95"/>
      <c r="N10" s="95"/>
      <c r="O10" s="95"/>
      <c r="P10" s="95"/>
      <c r="Q10" s="95"/>
      <c r="R10" s="95"/>
      <c r="S10" s="95"/>
      <c r="T10" s="95"/>
      <c r="U10" s="95"/>
      <c r="V10" s="95"/>
      <c r="W10" s="95"/>
      <c r="X10" s="95"/>
      <c r="Y10" s="95"/>
      <c r="Z10" s="95"/>
      <c r="AA10" s="95"/>
    </row>
    <row r="11" spans="1:31" s="163" customFormat="1" ht="15.9" customHeight="1">
      <c r="A11" s="176"/>
      <c r="B11" s="176"/>
      <c r="C11" s="176"/>
      <c r="D11" s="176"/>
      <c r="E11" s="176"/>
      <c r="F11" s="176"/>
      <c r="G11" s="176"/>
      <c r="H11" s="177"/>
      <c r="I11" s="177"/>
      <c r="J11" s="177"/>
      <c r="K11" s="177"/>
      <c r="L11" s="177"/>
      <c r="M11" s="177"/>
      <c r="N11" s="177"/>
      <c r="O11" s="177"/>
      <c r="P11" s="177"/>
      <c r="Q11" s="177"/>
      <c r="R11" s="177"/>
      <c r="S11" s="177"/>
      <c r="T11" s="177"/>
      <c r="U11" s="177"/>
      <c r="V11" s="177"/>
      <c r="W11" s="177"/>
      <c r="X11" s="177"/>
      <c r="Y11" s="177"/>
      <c r="Z11" s="177"/>
      <c r="AA11" s="177"/>
      <c r="AB11" s="176"/>
      <c r="AC11" s="176"/>
      <c r="AD11" s="176"/>
      <c r="AE11" s="176"/>
    </row>
    <row r="12" spans="1:31" s="163" customFormat="1" ht="15.9" customHeight="1"/>
    <row r="13" spans="1:31" s="163" customFormat="1" ht="15.9" customHeight="1" thickBot="1">
      <c r="A13" s="77"/>
      <c r="C13" s="163" t="s">
        <v>15</v>
      </c>
      <c r="D13" s="163" t="s">
        <v>261</v>
      </c>
    </row>
    <row r="14" spans="1:31" s="163" customFormat="1" ht="15.9" customHeight="1" thickBot="1">
      <c r="A14" s="110" t="s">
        <v>262</v>
      </c>
      <c r="C14" s="178"/>
      <c r="D14" s="625" t="s">
        <v>148</v>
      </c>
      <c r="E14" s="625"/>
      <c r="F14" s="625"/>
      <c r="G14" s="625"/>
      <c r="H14" s="179"/>
      <c r="I14" s="92"/>
      <c r="J14" s="96"/>
      <c r="K14" s="97"/>
      <c r="L14" s="126" t="s">
        <v>199</v>
      </c>
      <c r="M14" s="92"/>
      <c r="N14" s="96"/>
      <c r="O14" s="96"/>
      <c r="P14" s="97"/>
      <c r="R14" s="77"/>
      <c r="S14" s="77"/>
      <c r="T14" s="77"/>
      <c r="Z14" s="77"/>
      <c r="AA14" s="77"/>
      <c r="AB14" s="77"/>
    </row>
    <row r="15" spans="1:31" s="163" customFormat="1" ht="15.9" customHeight="1" thickBot="1">
      <c r="C15" s="631" t="s">
        <v>263</v>
      </c>
      <c r="D15" s="632"/>
      <c r="E15" s="632"/>
      <c r="F15" s="632"/>
      <c r="G15" s="632"/>
      <c r="H15" s="633"/>
      <c r="I15" s="180"/>
      <c r="J15" s="181"/>
      <c r="K15" s="181"/>
      <c r="L15" s="181"/>
      <c r="M15" s="182"/>
      <c r="N15" s="97"/>
      <c r="O15" s="634"/>
      <c r="P15" s="635"/>
      <c r="Q15" s="629" t="s">
        <v>264</v>
      </c>
      <c r="R15" s="629"/>
      <c r="S15" s="629"/>
      <c r="T15" s="630"/>
      <c r="U15" s="630"/>
      <c r="V15" s="629" t="s">
        <v>265</v>
      </c>
      <c r="W15" s="629"/>
      <c r="X15" s="630"/>
      <c r="Y15" s="630"/>
      <c r="Z15" s="626" t="s">
        <v>266</v>
      </c>
      <c r="AA15" s="626"/>
      <c r="AB15"/>
      <c r="AC15" s="183"/>
      <c r="AD15" s="231"/>
    </row>
    <row r="16" spans="1:31" s="163" customFormat="1" ht="15.9" customHeight="1">
      <c r="C16" s="184"/>
      <c r="D16" s="627" t="s">
        <v>152</v>
      </c>
      <c r="E16" s="627"/>
      <c r="F16" s="627"/>
      <c r="G16" s="627"/>
      <c r="H16" s="185"/>
      <c r="I16" s="111"/>
      <c r="J16" s="112"/>
      <c r="K16" s="112"/>
      <c r="L16" s="112"/>
      <c r="M16" s="112"/>
      <c r="N16" s="112"/>
      <c r="O16" s="112"/>
      <c r="P16" s="112"/>
      <c r="Q16" s="112"/>
      <c r="R16" s="112"/>
      <c r="S16" s="112"/>
      <c r="T16" s="112"/>
      <c r="U16" s="112"/>
      <c r="V16" s="112"/>
      <c r="W16" s="112"/>
      <c r="X16" s="112"/>
      <c r="Y16" s="112"/>
      <c r="Z16" s="112"/>
      <c r="AA16" s="112"/>
      <c r="AB16" s="113"/>
    </row>
    <row r="17" spans="1:31" s="163" customFormat="1" ht="15.9" customHeight="1" thickBot="1">
      <c r="C17" s="186"/>
      <c r="D17" s="628"/>
      <c r="E17" s="628"/>
      <c r="F17" s="628"/>
      <c r="G17" s="628"/>
      <c r="H17" s="187"/>
      <c r="I17" s="114"/>
      <c r="J17" s="115"/>
      <c r="K17" s="115"/>
      <c r="L17" s="115"/>
      <c r="M17" s="115"/>
      <c r="N17" s="115"/>
      <c r="O17" s="115"/>
      <c r="P17" s="115"/>
      <c r="Q17" s="115"/>
      <c r="R17" s="115"/>
      <c r="S17" s="115"/>
      <c r="T17" s="115"/>
      <c r="U17" s="115"/>
      <c r="V17" s="115"/>
      <c r="W17" s="115"/>
      <c r="X17" s="115"/>
      <c r="Y17" s="115"/>
      <c r="Z17" s="115"/>
      <c r="AA17" s="115"/>
      <c r="AB17" s="116"/>
    </row>
    <row r="18" spans="1:31" s="163" customFormat="1" ht="15.9" customHeight="1" thickBot="1">
      <c r="C18" s="178"/>
      <c r="D18" s="625" t="s">
        <v>155</v>
      </c>
      <c r="E18" s="625"/>
      <c r="F18" s="625"/>
      <c r="G18" s="625"/>
      <c r="H18" s="179"/>
      <c r="I18" s="128"/>
      <c r="J18" s="129"/>
      <c r="K18" s="129"/>
      <c r="L18" s="129"/>
      <c r="M18" s="129"/>
      <c r="N18" s="129"/>
      <c r="O18" s="129"/>
      <c r="P18" s="129"/>
      <c r="Q18" s="129"/>
      <c r="R18" s="129"/>
      <c r="S18" s="129"/>
      <c r="T18" s="129"/>
      <c r="U18" s="130"/>
      <c r="V18" s="77"/>
      <c r="W18" s="77"/>
      <c r="X18" s="77"/>
      <c r="Y18" s="77"/>
      <c r="Z18" s="77"/>
      <c r="AA18" s="77"/>
      <c r="AB18" s="77"/>
      <c r="AC18" s="583" t="s">
        <v>235</v>
      </c>
      <c r="AD18" s="583"/>
      <c r="AE18" s="583"/>
    </row>
    <row r="19" spans="1:31" s="163" customFormat="1" ht="15.9" customHeight="1" thickBot="1">
      <c r="C19" s="178"/>
      <c r="D19" s="625" t="s">
        <v>267</v>
      </c>
      <c r="E19" s="625"/>
      <c r="F19" s="625"/>
      <c r="G19" s="625"/>
      <c r="H19" s="179"/>
      <c r="I19" s="92"/>
      <c r="J19" s="96"/>
      <c r="K19" s="96"/>
      <c r="L19" s="97"/>
      <c r="M19" s="77"/>
      <c r="N19" s="77"/>
      <c r="O19" s="77"/>
      <c r="P19" s="77"/>
      <c r="Q19" s="77"/>
      <c r="R19" s="77"/>
      <c r="S19" s="77"/>
      <c r="T19" s="77"/>
      <c r="U19" s="77"/>
      <c r="V19" s="77"/>
      <c r="W19" s="77"/>
      <c r="X19" s="77"/>
      <c r="Y19" s="77"/>
      <c r="Z19" s="77"/>
      <c r="AA19" s="77"/>
      <c r="AB19" s="77"/>
      <c r="AD19" s="188" t="s">
        <v>161</v>
      </c>
    </row>
    <row r="20" spans="1:31" s="163" customFormat="1" ht="15.9" customHeight="1"/>
    <row r="21" spans="1:31" s="163" customFormat="1" ht="15.9" customHeight="1"/>
    <row r="22" spans="1:31" s="163" customFormat="1" ht="15.9" customHeight="1"/>
    <row r="23" spans="1:31" s="163" customFormat="1" ht="15.9" customHeight="1" thickBot="1">
      <c r="C23" s="163" t="s">
        <v>15</v>
      </c>
      <c r="D23" s="163" t="s">
        <v>268</v>
      </c>
    </row>
    <row r="24" spans="1:31" s="163" customFormat="1" ht="15.9" customHeight="1" thickBot="1">
      <c r="A24" s="110" t="s">
        <v>269</v>
      </c>
      <c r="C24" s="166"/>
      <c r="D24" s="625" t="s">
        <v>198</v>
      </c>
      <c r="E24" s="625"/>
      <c r="F24" s="625"/>
      <c r="G24" s="625"/>
      <c r="H24" s="167"/>
      <c r="I24" s="92"/>
      <c r="J24" s="97"/>
      <c r="K24" s="126" t="s">
        <v>199</v>
      </c>
      <c r="L24" s="92"/>
      <c r="M24" s="96"/>
      <c r="N24" s="96"/>
      <c r="O24" s="96"/>
      <c r="P24" s="96"/>
      <c r="Q24" s="515"/>
      <c r="R24" s="126" t="s">
        <v>270</v>
      </c>
      <c r="S24" s="127"/>
      <c r="T24" s="77"/>
      <c r="U24" s="77"/>
      <c r="V24" s="77"/>
      <c r="W24" s="77"/>
      <c r="X24" s="77"/>
      <c r="Y24" s="77"/>
      <c r="Z24" s="77"/>
      <c r="AA24" s="77"/>
      <c r="AB24" s="77"/>
    </row>
    <row r="25" spans="1:31" s="163" customFormat="1" ht="15.9" customHeight="1" thickBot="1">
      <c r="C25" s="166"/>
      <c r="D25" s="625" t="s">
        <v>189</v>
      </c>
      <c r="E25" s="625"/>
      <c r="F25" s="625"/>
      <c r="G25" s="625"/>
      <c r="H25" s="167"/>
      <c r="I25" s="92"/>
      <c r="J25" s="96"/>
      <c r="K25" s="96"/>
      <c r="L25" s="96"/>
      <c r="M25" s="96"/>
      <c r="N25" s="96"/>
      <c r="O25" s="96"/>
      <c r="P25" s="96"/>
      <c r="Q25" s="96"/>
      <c r="R25" s="96"/>
      <c r="S25" s="96"/>
      <c r="T25" s="96"/>
      <c r="U25" s="96"/>
      <c r="V25" s="96"/>
      <c r="W25" s="96"/>
      <c r="X25" s="96"/>
      <c r="Y25" s="96"/>
      <c r="Z25" s="96"/>
      <c r="AA25" s="96"/>
      <c r="AB25" s="97"/>
    </row>
    <row r="26" spans="1:31" s="163" customFormat="1" ht="15.9" customHeight="1" thickBot="1">
      <c r="C26" s="166"/>
      <c r="D26" s="625" t="s">
        <v>153</v>
      </c>
      <c r="E26" s="625"/>
      <c r="F26" s="625"/>
      <c r="G26" s="625"/>
      <c r="H26" s="167"/>
      <c r="I26" s="128"/>
      <c r="J26" s="129"/>
      <c r="K26" s="129"/>
      <c r="L26" s="129"/>
      <c r="M26" s="129"/>
      <c r="N26" s="129"/>
      <c r="O26" s="129"/>
      <c r="P26" s="129"/>
      <c r="Q26" s="129"/>
      <c r="R26" s="129"/>
      <c r="S26" s="129"/>
      <c r="T26" s="129"/>
      <c r="U26" s="129"/>
      <c r="V26" s="129"/>
      <c r="W26" s="129"/>
      <c r="X26" s="129"/>
      <c r="Y26" s="129"/>
      <c r="Z26" s="129"/>
      <c r="AA26" s="129"/>
      <c r="AB26" s="130"/>
      <c r="AC26" s="583" t="s">
        <v>235</v>
      </c>
      <c r="AD26" s="583"/>
      <c r="AE26" s="583"/>
    </row>
    <row r="27" spans="1:31" s="163" customFormat="1" ht="15.9" customHeight="1" thickBot="1">
      <c r="C27" s="166"/>
      <c r="D27" s="625" t="s">
        <v>200</v>
      </c>
      <c r="E27" s="625"/>
      <c r="F27" s="625"/>
      <c r="G27" s="625"/>
      <c r="H27" s="167"/>
      <c r="I27" s="107" t="s">
        <v>176</v>
      </c>
      <c r="J27" s="126" t="s">
        <v>199</v>
      </c>
      <c r="K27" s="92"/>
      <c r="L27" s="97"/>
      <c r="M27" s="77" t="s">
        <v>201</v>
      </c>
      <c r="N27" s="92"/>
      <c r="O27" s="97"/>
      <c r="P27" s="77" t="s">
        <v>202</v>
      </c>
      <c r="Q27" s="92"/>
      <c r="R27" s="97"/>
      <c r="S27" s="77" t="s">
        <v>203</v>
      </c>
      <c r="T27" s="77"/>
      <c r="U27" s="77"/>
      <c r="V27" s="77"/>
      <c r="W27" s="77"/>
      <c r="X27" s="77"/>
      <c r="Y27" s="77"/>
      <c r="Z27" s="77"/>
      <c r="AA27" s="77"/>
      <c r="AB27" s="77"/>
      <c r="AD27" s="188" t="s">
        <v>161</v>
      </c>
    </row>
    <row r="28" spans="1:31" s="163" customFormat="1" ht="15.9" customHeight="1"/>
    <row r="29" spans="1:31" s="163" customFormat="1" ht="15.9" customHeight="1"/>
    <row r="30" spans="1:31" s="163" customFormat="1" ht="15.9" customHeight="1"/>
    <row r="31" spans="1:31" s="163" customFormat="1" ht="15.9" customHeight="1" thickBot="1">
      <c r="C31" s="163" t="s">
        <v>15</v>
      </c>
      <c r="D31" s="163" t="s">
        <v>271</v>
      </c>
    </row>
    <row r="32" spans="1:31" s="163" customFormat="1" ht="15.9" customHeight="1" thickBot="1">
      <c r="A32" s="110" t="s">
        <v>273</v>
      </c>
      <c r="C32" s="166"/>
      <c r="D32" s="625" t="s">
        <v>198</v>
      </c>
      <c r="E32" s="625"/>
      <c r="F32" s="625"/>
      <c r="G32" s="625"/>
      <c r="H32" s="167"/>
      <c r="I32" s="92"/>
      <c r="J32" s="97"/>
      <c r="K32" s="126" t="s">
        <v>245</v>
      </c>
      <c r="L32" s="92"/>
      <c r="M32" s="96"/>
      <c r="N32" s="96"/>
      <c r="O32" s="96"/>
      <c r="P32" s="96"/>
      <c r="Q32" s="97"/>
      <c r="R32" s="126" t="s">
        <v>199</v>
      </c>
      <c r="S32" s="127"/>
      <c r="T32" s="77"/>
      <c r="U32" s="77"/>
      <c r="V32" s="77"/>
      <c r="W32" s="77"/>
      <c r="X32" s="77"/>
      <c r="Y32" s="77"/>
      <c r="Z32" s="77"/>
      <c r="AA32" s="77"/>
      <c r="AB32" s="77"/>
    </row>
    <row r="33" spans="1:31" s="163" customFormat="1" ht="15.9" customHeight="1" thickBot="1">
      <c r="C33" s="166"/>
      <c r="D33" s="625" t="s">
        <v>246</v>
      </c>
      <c r="E33" s="625"/>
      <c r="F33" s="625"/>
      <c r="G33" s="625"/>
      <c r="H33" s="167"/>
      <c r="I33" s="92"/>
      <c r="J33" s="96"/>
      <c r="K33" s="96"/>
      <c r="L33" s="96"/>
      <c r="M33" s="96"/>
      <c r="N33" s="96"/>
      <c r="O33" s="96"/>
      <c r="P33" s="96"/>
      <c r="Q33" s="96"/>
      <c r="R33" s="96"/>
      <c r="S33" s="96"/>
      <c r="T33" s="96"/>
      <c r="U33" s="96"/>
      <c r="V33" s="96"/>
      <c r="W33" s="96"/>
      <c r="X33" s="96"/>
      <c r="Y33" s="96"/>
      <c r="Z33" s="96"/>
      <c r="AA33" s="96"/>
      <c r="AB33" s="97"/>
    </row>
    <row r="34" spans="1:31" s="163" customFormat="1" ht="15.9" customHeight="1" thickBot="1">
      <c r="C34" s="166"/>
      <c r="D34" s="625" t="s">
        <v>153</v>
      </c>
      <c r="E34" s="625"/>
      <c r="F34" s="625"/>
      <c r="G34" s="625"/>
      <c r="H34" s="167"/>
      <c r="I34" s="128"/>
      <c r="J34" s="129"/>
      <c r="K34" s="129"/>
      <c r="L34" s="129"/>
      <c r="M34" s="129"/>
      <c r="N34" s="129"/>
      <c r="O34" s="129"/>
      <c r="P34" s="129"/>
      <c r="Q34" s="129"/>
      <c r="R34" s="129"/>
      <c r="S34" s="129"/>
      <c r="T34" s="129"/>
      <c r="U34" s="129"/>
      <c r="V34" s="129"/>
      <c r="W34" s="129"/>
      <c r="X34" s="129"/>
      <c r="Y34" s="129"/>
      <c r="Z34" s="129"/>
      <c r="AA34" s="129"/>
      <c r="AB34" s="130"/>
      <c r="AC34" s="583" t="s">
        <v>235</v>
      </c>
      <c r="AD34" s="583"/>
      <c r="AE34" s="583"/>
    </row>
    <row r="35" spans="1:31" s="163" customFormat="1" ht="15.9" customHeight="1" thickBot="1">
      <c r="C35" s="166"/>
      <c r="D35" s="625" t="s">
        <v>200</v>
      </c>
      <c r="E35" s="625"/>
      <c r="F35" s="625"/>
      <c r="G35" s="625"/>
      <c r="H35" s="167"/>
      <c r="I35" s="107" t="s">
        <v>176</v>
      </c>
      <c r="J35" s="126" t="s">
        <v>241</v>
      </c>
      <c r="K35" s="92"/>
      <c r="L35" s="97"/>
      <c r="M35" s="77" t="s">
        <v>201</v>
      </c>
      <c r="N35" s="92"/>
      <c r="O35" s="97"/>
      <c r="P35" s="77" t="s">
        <v>202</v>
      </c>
      <c r="Q35" s="92"/>
      <c r="R35" s="97"/>
      <c r="S35" s="77" t="s">
        <v>203</v>
      </c>
      <c r="T35" s="77"/>
      <c r="U35" s="77"/>
      <c r="V35" s="77"/>
      <c r="W35" s="77"/>
      <c r="X35" s="77"/>
      <c r="Y35" s="77"/>
      <c r="Z35" s="77"/>
      <c r="AA35" s="77"/>
      <c r="AB35" s="77"/>
      <c r="AD35" s="188" t="s">
        <v>242</v>
      </c>
    </row>
    <row r="36" spans="1:31" s="163" customFormat="1" ht="15.9" customHeight="1"/>
    <row r="37" spans="1:31" s="163" customFormat="1" ht="15.9" customHeight="1"/>
    <row r="38" spans="1:31" s="163" customFormat="1" ht="15.9" customHeight="1" thickBot="1"/>
    <row r="39" spans="1:31" s="163" customFormat="1" ht="15.9" customHeight="1" thickBot="1">
      <c r="A39" s="110" t="s">
        <v>274</v>
      </c>
      <c r="C39" s="166"/>
      <c r="D39" s="625" t="s">
        <v>198</v>
      </c>
      <c r="E39" s="625"/>
      <c r="F39" s="625"/>
      <c r="G39" s="625"/>
      <c r="H39" s="167"/>
      <c r="I39" s="92"/>
      <c r="J39" s="97"/>
      <c r="K39" s="126" t="s">
        <v>233</v>
      </c>
      <c r="L39" s="92"/>
      <c r="M39" s="96"/>
      <c r="N39" s="96"/>
      <c r="O39" s="96"/>
      <c r="P39" s="96"/>
      <c r="Q39" s="97"/>
      <c r="R39" s="126" t="s">
        <v>275</v>
      </c>
      <c r="S39" s="127"/>
      <c r="T39" s="77"/>
      <c r="U39" s="77"/>
      <c r="V39" s="77"/>
      <c r="W39" s="77"/>
      <c r="X39" s="77"/>
      <c r="Y39" s="77"/>
      <c r="Z39" s="77"/>
      <c r="AA39" s="77"/>
      <c r="AB39" s="77"/>
    </row>
    <row r="40" spans="1:31" s="163" customFormat="1" ht="15.9" customHeight="1" thickBot="1">
      <c r="C40" s="166"/>
      <c r="D40" s="625" t="s">
        <v>240</v>
      </c>
      <c r="E40" s="625"/>
      <c r="F40" s="625"/>
      <c r="G40" s="625"/>
      <c r="H40" s="167"/>
      <c r="I40" s="92"/>
      <c r="J40" s="96"/>
      <c r="K40" s="96"/>
      <c r="L40" s="96"/>
      <c r="M40" s="96"/>
      <c r="N40" s="96"/>
      <c r="O40" s="96"/>
      <c r="P40" s="96"/>
      <c r="Q40" s="96"/>
      <c r="R40" s="96"/>
      <c r="S40" s="96"/>
      <c r="T40" s="96"/>
      <c r="U40" s="96"/>
      <c r="V40" s="96"/>
      <c r="W40" s="96"/>
      <c r="X40" s="96"/>
      <c r="Y40" s="96"/>
      <c r="Z40" s="96"/>
      <c r="AA40" s="96"/>
      <c r="AB40" s="97"/>
    </row>
    <row r="41" spans="1:31" s="163" customFormat="1" ht="15.9" customHeight="1" thickBot="1">
      <c r="C41" s="166"/>
      <c r="D41" s="625" t="s">
        <v>153</v>
      </c>
      <c r="E41" s="625"/>
      <c r="F41" s="625"/>
      <c r="G41" s="625"/>
      <c r="H41" s="167"/>
      <c r="I41" s="128"/>
      <c r="J41" s="129"/>
      <c r="K41" s="129"/>
      <c r="L41" s="129"/>
      <c r="M41" s="129"/>
      <c r="N41" s="129"/>
      <c r="O41" s="129"/>
      <c r="P41" s="129"/>
      <c r="Q41" s="129"/>
      <c r="R41" s="129"/>
      <c r="S41" s="129"/>
      <c r="T41" s="129"/>
      <c r="U41" s="129"/>
      <c r="V41" s="129"/>
      <c r="W41" s="129"/>
      <c r="X41" s="129"/>
      <c r="Y41" s="129"/>
      <c r="Z41" s="129"/>
      <c r="AA41" s="129"/>
      <c r="AB41" s="130"/>
      <c r="AC41" s="583" t="s">
        <v>235</v>
      </c>
      <c r="AD41" s="583"/>
      <c r="AE41" s="583"/>
    </row>
    <row r="42" spans="1:31" s="163" customFormat="1" ht="15.9" customHeight="1" thickBot="1">
      <c r="C42" s="166"/>
      <c r="D42" s="625" t="s">
        <v>200</v>
      </c>
      <c r="E42" s="625"/>
      <c r="F42" s="625"/>
      <c r="G42" s="625"/>
      <c r="H42" s="167"/>
      <c r="I42" s="107" t="s">
        <v>176</v>
      </c>
      <c r="J42" s="126" t="s">
        <v>275</v>
      </c>
      <c r="K42" s="92"/>
      <c r="L42" s="97"/>
      <c r="M42" s="77" t="s">
        <v>201</v>
      </c>
      <c r="N42" s="92"/>
      <c r="O42" s="97"/>
      <c r="P42" s="77" t="s">
        <v>202</v>
      </c>
      <c r="Q42" s="92"/>
      <c r="R42" s="97"/>
      <c r="S42" s="77" t="s">
        <v>203</v>
      </c>
      <c r="T42" s="77"/>
      <c r="U42" s="77"/>
      <c r="V42" s="77"/>
      <c r="W42" s="77"/>
      <c r="X42" s="77"/>
      <c r="Y42" s="77"/>
      <c r="Z42" s="77"/>
      <c r="AA42" s="77"/>
      <c r="AB42" s="77"/>
      <c r="AD42" s="188" t="s">
        <v>236</v>
      </c>
    </row>
    <row r="43" spans="1:31" s="163" customFormat="1" ht="15.9" customHeight="1"/>
    <row r="44" spans="1:31" s="163" customFormat="1" ht="15.9" customHeight="1"/>
    <row r="45" spans="1:31" s="163" customFormat="1" ht="15.9" customHeight="1" thickBot="1"/>
    <row r="46" spans="1:31" s="163" customFormat="1" ht="15.9" customHeight="1" thickBot="1">
      <c r="A46" s="110" t="s">
        <v>276</v>
      </c>
      <c r="C46" s="166"/>
      <c r="D46" s="625" t="s">
        <v>198</v>
      </c>
      <c r="E46" s="625"/>
      <c r="F46" s="625"/>
      <c r="G46" s="625"/>
      <c r="H46" s="167"/>
      <c r="I46" s="92"/>
      <c r="J46" s="97"/>
      <c r="K46" s="126" t="s">
        <v>239</v>
      </c>
      <c r="L46" s="92"/>
      <c r="M46" s="96"/>
      <c r="N46" s="96"/>
      <c r="O46" s="96"/>
      <c r="P46" s="96"/>
      <c r="Q46" s="97"/>
      <c r="R46" s="126" t="s">
        <v>239</v>
      </c>
      <c r="S46" s="127"/>
      <c r="T46" s="77"/>
      <c r="U46" s="77"/>
      <c r="V46" s="77"/>
      <c r="W46" s="77"/>
      <c r="X46" s="77"/>
      <c r="Y46" s="77"/>
      <c r="Z46" s="77"/>
      <c r="AA46" s="77"/>
      <c r="AB46" s="77"/>
    </row>
    <row r="47" spans="1:31" s="163" customFormat="1" ht="15.9" customHeight="1" thickBot="1">
      <c r="C47" s="166"/>
      <c r="D47" s="625" t="s">
        <v>246</v>
      </c>
      <c r="E47" s="625"/>
      <c r="F47" s="625"/>
      <c r="G47" s="625"/>
      <c r="H47" s="167"/>
      <c r="I47" s="92"/>
      <c r="J47" s="96"/>
      <c r="K47" s="96"/>
      <c r="L47" s="96"/>
      <c r="M47" s="96"/>
      <c r="N47" s="96"/>
      <c r="O47" s="96"/>
      <c r="P47" s="96"/>
      <c r="Q47" s="96"/>
      <c r="R47" s="96"/>
      <c r="S47" s="96"/>
      <c r="T47" s="96"/>
      <c r="U47" s="96"/>
      <c r="V47" s="96"/>
      <c r="W47" s="96"/>
      <c r="X47" s="96"/>
      <c r="Y47" s="96"/>
      <c r="Z47" s="96"/>
      <c r="AA47" s="96"/>
      <c r="AB47" s="97"/>
    </row>
    <row r="48" spans="1:31" s="163" customFormat="1" ht="15.9" customHeight="1" thickBot="1">
      <c r="C48" s="166"/>
      <c r="D48" s="625" t="s">
        <v>153</v>
      </c>
      <c r="E48" s="625"/>
      <c r="F48" s="625"/>
      <c r="G48" s="625"/>
      <c r="H48" s="167"/>
      <c r="I48" s="128"/>
      <c r="J48" s="129"/>
      <c r="K48" s="129"/>
      <c r="L48" s="129"/>
      <c r="M48" s="129"/>
      <c r="N48" s="129"/>
      <c r="O48" s="129"/>
      <c r="P48" s="129"/>
      <c r="Q48" s="129"/>
      <c r="R48" s="129"/>
      <c r="S48" s="129"/>
      <c r="T48" s="129"/>
      <c r="U48" s="129"/>
      <c r="V48" s="129"/>
      <c r="W48" s="129"/>
      <c r="X48" s="129"/>
      <c r="Y48" s="129"/>
      <c r="Z48" s="129"/>
      <c r="AA48" s="129"/>
      <c r="AB48" s="130"/>
      <c r="AC48" s="583" t="s">
        <v>235</v>
      </c>
      <c r="AD48" s="583"/>
      <c r="AE48" s="583"/>
    </row>
    <row r="49" spans="3:30" s="163" customFormat="1" ht="15.9" customHeight="1" thickBot="1">
      <c r="C49" s="166"/>
      <c r="D49" s="625" t="s">
        <v>200</v>
      </c>
      <c r="E49" s="625"/>
      <c r="F49" s="625"/>
      <c r="G49" s="625"/>
      <c r="H49" s="167"/>
      <c r="I49" s="107" t="s">
        <v>176</v>
      </c>
      <c r="J49" s="126" t="s">
        <v>199</v>
      </c>
      <c r="K49" s="92"/>
      <c r="L49" s="97"/>
      <c r="M49" s="77" t="s">
        <v>201</v>
      </c>
      <c r="N49" s="92"/>
      <c r="O49" s="97"/>
      <c r="P49" s="77" t="s">
        <v>202</v>
      </c>
      <c r="Q49" s="92"/>
      <c r="R49" s="97"/>
      <c r="S49" s="77" t="s">
        <v>203</v>
      </c>
      <c r="T49" s="77"/>
      <c r="U49" s="77"/>
      <c r="V49" s="77"/>
      <c r="W49" s="77"/>
      <c r="X49" s="77"/>
      <c r="Y49" s="77"/>
      <c r="Z49" s="77"/>
      <c r="AA49" s="77"/>
      <c r="AB49" s="77"/>
      <c r="AD49" s="188" t="s">
        <v>236</v>
      </c>
    </row>
    <row r="50" spans="3:30" s="163" customFormat="1" ht="15.9" customHeight="1">
      <c r="D50" s="189"/>
      <c r="E50" s="189"/>
      <c r="F50" s="189"/>
      <c r="H50" s="77"/>
      <c r="I50" s="77"/>
      <c r="J50" s="77"/>
      <c r="K50" s="77"/>
      <c r="L50" s="77"/>
      <c r="M50" s="77"/>
      <c r="N50" s="77"/>
      <c r="O50" s="77"/>
      <c r="P50" s="77"/>
      <c r="Q50" s="77"/>
      <c r="R50" s="77"/>
      <c r="S50" s="77"/>
      <c r="T50" s="77"/>
      <c r="U50" s="77"/>
      <c r="V50" s="77"/>
      <c r="W50" s="77"/>
      <c r="X50" s="77"/>
      <c r="Y50" s="77"/>
      <c r="Z50" s="77"/>
      <c r="AA50" s="77"/>
      <c r="AD50" s="190"/>
    </row>
  </sheetData>
  <protectedRanges>
    <protectedRange sqref="I8 I9:AB9 I14:K14 M14:P14 T15:U15 X15:Y15 Q16:AB17 I15:P17 I18:U18 I19:L19 I24:J24 L24:P24 I25:AB26 K27:L27 N27:O27 Q27:R27 I32:J32 L32:Q32 I33:AB34 I40:AB41 K35:L35 N35:O35 Q35:R35 K42:L42 Q42:R42 N42:O42 I47:AB48 K49:L49 N49:O49 Q49:R49" name="範囲1"/>
    <protectedRange sqref="I39:J39 L39:Q39 I46:J46 L46:Q46" name="範囲2"/>
    <protectedRange sqref="I27" name="範囲1_1"/>
    <protectedRange sqref="I35" name="範囲1_1_1"/>
    <protectedRange sqref="I42" name="範囲1_1_2"/>
    <protectedRange sqref="I49" name="範囲1_1_3"/>
  </protectedRanges>
  <mergeCells count="37">
    <mergeCell ref="D14:G14"/>
    <mergeCell ref="A1:AE1"/>
    <mergeCell ref="D4:G4"/>
    <mergeCell ref="K4:R4"/>
    <mergeCell ref="D8:G8"/>
    <mergeCell ref="D9:G9"/>
    <mergeCell ref="D24:G24"/>
    <mergeCell ref="C15:H15"/>
    <mergeCell ref="O15:P15"/>
    <mergeCell ref="Q15:S15"/>
    <mergeCell ref="T15:U15"/>
    <mergeCell ref="Z15:AA15"/>
    <mergeCell ref="D16:G17"/>
    <mergeCell ref="D18:G18"/>
    <mergeCell ref="AC18:AE18"/>
    <mergeCell ref="D19:G19"/>
    <mergeCell ref="V15:W15"/>
    <mergeCell ref="X15:Y15"/>
    <mergeCell ref="D40:G40"/>
    <mergeCell ref="D25:G25"/>
    <mergeCell ref="D26:G26"/>
    <mergeCell ref="AC26:AE26"/>
    <mergeCell ref="D27:G27"/>
    <mergeCell ref="D32:G32"/>
    <mergeCell ref="D33:G33"/>
    <mergeCell ref="D34:G34"/>
    <mergeCell ref="AC34:AE34"/>
    <mergeCell ref="D35:G35"/>
    <mergeCell ref="D39:G39"/>
    <mergeCell ref="D48:G48"/>
    <mergeCell ref="AC48:AE48"/>
    <mergeCell ref="D49:G49"/>
    <mergeCell ref="D41:G41"/>
    <mergeCell ref="AC41:AE41"/>
    <mergeCell ref="D42:G42"/>
    <mergeCell ref="D46:G46"/>
    <mergeCell ref="D47:G47"/>
  </mergeCells>
  <phoneticPr fontId="3"/>
  <dataValidations count="3">
    <dataValidation type="list" allowBlank="1" showInputMessage="1" showErrorMessage="1" sqref="I27 I35 I42 I49" xr:uid="{00000000-0002-0000-0300-000000000000}">
      <formula1>"S,H,R,　,"</formula1>
    </dataValidation>
    <dataValidation type="list" allowBlank="1" showInputMessage="1" showErrorMessage="1" sqref="I8" xr:uid="{00000000-0002-0000-0300-000001000000}">
      <formula1>"1,2,　,"</formula1>
    </dataValidation>
    <dataValidation imeMode="fullKatakana" allowBlank="1" showInputMessage="1" showErrorMessage="1" sqref="I25:AB25 I40:AB40 I33:AB33 I47:AB47 Q24" xr:uid="{00000000-0002-0000-0300-000002000000}"/>
  </dataValidations>
  <pageMargins left="0.59055118110236227" right="0" top="0.59055118110236227" bottom="0.19685039370078741" header="0.51181102362204722" footer="0.51181102362204722"/>
  <pageSetup paperSize="9" orientation="portrait" blackAndWhite="1"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DZ51"/>
  <sheetViews>
    <sheetView view="pageBreakPreview" zoomScaleNormal="100" zoomScaleSheetLayoutView="100" workbookViewId="0">
      <selection activeCell="AH8" sqref="AH8:AX10"/>
    </sheetView>
  </sheetViews>
  <sheetFormatPr defaultColWidth="3.33203125" defaultRowHeight="15.9" customHeight="1"/>
  <cols>
    <col min="1" max="1" width="4.6640625" style="338" customWidth="1"/>
    <col min="2" max="2" width="2.109375" style="338" customWidth="1"/>
    <col min="3" max="31" width="2.88671875" style="338" customWidth="1"/>
    <col min="32" max="32" width="1.44140625" style="339" customWidth="1"/>
    <col min="33" max="33" width="13.77734375" style="339" customWidth="1"/>
    <col min="34" max="37" width="4" style="338" customWidth="1"/>
    <col min="38" max="38" width="7.44140625" style="338" customWidth="1"/>
    <col min="39" max="50" width="4" style="338" customWidth="1"/>
    <col min="51" max="51" width="10.109375" style="338" customWidth="1"/>
    <col min="52" max="54" width="4" style="338" customWidth="1"/>
    <col min="55" max="61" width="2.88671875" style="338" customWidth="1"/>
    <col min="62" max="16384" width="3.33203125" style="338"/>
  </cols>
  <sheetData>
    <row r="1" spans="1:55" ht="15.9" customHeight="1" thickBot="1">
      <c r="A1" s="706" t="s">
        <v>252</v>
      </c>
      <c r="B1" s="706"/>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row>
    <row r="2" spans="1:55" s="340" customFormat="1" ht="15.9" customHeight="1" thickBot="1">
      <c r="AB2" s="400" t="s">
        <v>132</v>
      </c>
      <c r="AC2" s="399" t="s">
        <v>254</v>
      </c>
      <c r="AD2" s="398" t="s">
        <v>134</v>
      </c>
      <c r="AF2" s="360"/>
      <c r="AG2" s="360"/>
    </row>
    <row r="3" spans="1:55" s="340" customFormat="1" ht="15.9" customHeight="1">
      <c r="AB3" s="346"/>
      <c r="AC3" s="346"/>
      <c r="AD3" s="346"/>
      <c r="AF3" s="360"/>
      <c r="AG3" s="360"/>
    </row>
    <row r="4" spans="1:55" s="340" customFormat="1" ht="15.9" customHeight="1" thickBot="1">
      <c r="D4" s="707" t="s">
        <v>158</v>
      </c>
      <c r="E4" s="707"/>
      <c r="F4" s="707"/>
      <c r="G4" s="707"/>
      <c r="K4" s="639" t="s">
        <v>160</v>
      </c>
      <c r="L4" s="639"/>
      <c r="M4" s="639"/>
      <c r="N4" s="639"/>
      <c r="O4" s="639"/>
      <c r="P4" s="639"/>
      <c r="Q4" s="639"/>
      <c r="R4" s="639"/>
      <c r="AF4" s="360"/>
      <c r="AG4" s="360"/>
    </row>
    <row r="5" spans="1:55" s="340" customFormat="1" ht="15.9" customHeight="1" thickBot="1">
      <c r="C5" s="397" t="s">
        <v>161</v>
      </c>
      <c r="D5" s="396"/>
      <c r="E5" s="396"/>
      <c r="F5" s="396"/>
      <c r="G5" s="396"/>
      <c r="H5" s="395"/>
      <c r="J5" s="259" t="str">
        <f>IF(第一面!$R$28="","",第一面!$R$28)</f>
        <v/>
      </c>
      <c r="K5" s="260" t="str">
        <f>IF(第一面!$S$28="","",第一面!$S$28)</f>
        <v/>
      </c>
      <c r="L5" s="261" t="s">
        <v>277</v>
      </c>
      <c r="M5" s="262" t="str">
        <f>IF(第一面!$U$28="","",第一面!$U$28)</f>
        <v/>
      </c>
      <c r="N5" s="263" t="s">
        <v>150</v>
      </c>
      <c r="O5" s="259" t="str">
        <f>IF(第一面!$W$28="","",第一面!$W$28)</f>
        <v/>
      </c>
      <c r="P5" s="264" t="str">
        <f>IF(第一面!$X$28="","",第一面!$X$28)</f>
        <v/>
      </c>
      <c r="Q5" s="265" t="str">
        <f>IF(第一面!$Y$28="","",第一面!$Y$28)</f>
        <v/>
      </c>
      <c r="R5" s="264" t="str">
        <f>IF(第一面!$Z$28="","",第一面!$Z$28)</f>
        <v/>
      </c>
      <c r="S5" s="265" t="str">
        <f>IF(第一面!$AA$28="","",第一面!$AA$28)</f>
        <v/>
      </c>
      <c r="T5" s="260" t="str">
        <f>IF(第一面!$AB$28="","",第一面!$AB$28)</f>
        <v/>
      </c>
      <c r="AF5" s="360"/>
      <c r="AG5" s="360"/>
    </row>
    <row r="6" spans="1:55" s="340" customFormat="1" ht="15.9" customHeight="1">
      <c r="J6" s="346"/>
      <c r="K6" s="346"/>
      <c r="L6" s="346"/>
      <c r="M6" s="346"/>
      <c r="N6" s="346"/>
      <c r="O6" s="346"/>
      <c r="P6" s="346"/>
      <c r="Q6" s="346"/>
      <c r="R6" s="346"/>
      <c r="S6" s="346"/>
      <c r="AF6" s="360"/>
      <c r="AG6" s="360"/>
    </row>
    <row r="7" spans="1:55" s="340" customFormat="1" ht="15.9" customHeight="1" thickBot="1">
      <c r="J7" s="346"/>
      <c r="K7" s="346"/>
      <c r="L7" s="346"/>
      <c r="M7" s="346"/>
      <c r="N7" s="346"/>
      <c r="O7" s="346"/>
      <c r="P7" s="346"/>
      <c r="Q7" s="346"/>
      <c r="R7" s="346"/>
      <c r="S7" s="346"/>
      <c r="AF7" s="360"/>
      <c r="AG7" s="360"/>
    </row>
    <row r="8" spans="1:55" s="340" customFormat="1" ht="15.9" customHeight="1" thickBot="1">
      <c r="A8" s="367" t="s">
        <v>520</v>
      </c>
      <c r="C8" s="708" t="s">
        <v>519</v>
      </c>
      <c r="D8" s="709"/>
      <c r="E8" s="709"/>
      <c r="F8" s="709"/>
      <c r="G8" s="710"/>
      <c r="H8" s="456">
        <f>AH8</f>
        <v>0</v>
      </c>
      <c r="I8" s="711" t="s">
        <v>518</v>
      </c>
      <c r="J8" s="712"/>
      <c r="K8" s="712"/>
      <c r="L8" s="712"/>
      <c r="M8" s="712"/>
      <c r="N8" s="712"/>
      <c r="O8" s="712"/>
      <c r="P8" s="712"/>
      <c r="Q8" s="712"/>
      <c r="R8" s="712"/>
      <c r="S8" s="712"/>
      <c r="T8" s="394" t="s">
        <v>161</v>
      </c>
      <c r="U8" s="713" t="s">
        <v>259</v>
      </c>
      <c r="V8" s="713"/>
      <c r="W8" s="713"/>
      <c r="X8" s="714"/>
      <c r="Y8" s="393"/>
      <c r="Z8" s="392"/>
      <c r="AA8" s="391"/>
      <c r="AF8" s="360"/>
      <c r="AG8" s="351" t="s">
        <v>257</v>
      </c>
      <c r="AH8" s="689"/>
      <c r="AI8" s="690"/>
      <c r="AJ8" s="691"/>
      <c r="AK8" s="390" t="s">
        <v>500</v>
      </c>
      <c r="AL8" s="388"/>
      <c r="AM8" s="388"/>
      <c r="AN8" s="389" t="str">
        <f>LEFT(AH8)</f>
        <v/>
      </c>
      <c r="AO8" s="388"/>
      <c r="AP8" s="388"/>
      <c r="AQ8" s="388"/>
      <c r="AR8" s="388"/>
      <c r="AS8" s="388"/>
      <c r="AT8" s="388"/>
      <c r="AU8" s="388"/>
      <c r="AV8" s="388"/>
      <c r="AW8" s="388"/>
      <c r="AX8" s="388"/>
    </row>
    <row r="9" spans="1:55" s="340" customFormat="1" ht="15.9" customHeight="1">
      <c r="C9" s="664" t="s">
        <v>260</v>
      </c>
      <c r="D9" s="692"/>
      <c r="E9" s="692"/>
      <c r="F9" s="692"/>
      <c r="G9" s="668"/>
      <c r="H9" s="694" t="str">
        <f>IF(AH9="","",AH9)</f>
        <v/>
      </c>
      <c r="I9" s="695"/>
      <c r="J9" s="695"/>
      <c r="K9" s="695"/>
      <c r="L9" s="695"/>
      <c r="M9" s="695"/>
      <c r="N9" s="695"/>
      <c r="O9" s="695"/>
      <c r="P9" s="695"/>
      <c r="Q9" s="695"/>
      <c r="R9" s="695"/>
      <c r="S9" s="695"/>
      <c r="T9" s="695"/>
      <c r="U9" s="695"/>
      <c r="V9" s="695"/>
      <c r="W9" s="695"/>
      <c r="X9" s="695"/>
      <c r="Y9" s="695"/>
      <c r="Z9" s="695"/>
      <c r="AA9" s="696"/>
      <c r="AF9" s="360"/>
      <c r="AG9" s="351" t="s">
        <v>517</v>
      </c>
      <c r="AH9" s="700"/>
      <c r="AI9" s="701"/>
      <c r="AJ9" s="701"/>
      <c r="AK9" s="701"/>
      <c r="AL9" s="701"/>
      <c r="AM9" s="701"/>
      <c r="AN9" s="701"/>
      <c r="AO9" s="701"/>
      <c r="AP9" s="701"/>
      <c r="AQ9" s="701"/>
      <c r="AR9" s="701"/>
      <c r="AS9" s="701"/>
      <c r="AT9" s="701"/>
      <c r="AU9" s="701"/>
      <c r="AV9" s="701"/>
      <c r="AW9" s="701"/>
      <c r="AX9" s="702"/>
      <c r="AY9" s="357" t="s">
        <v>501</v>
      </c>
    </row>
    <row r="10" spans="1:55" s="340" customFormat="1" ht="15.9" customHeight="1" thickBot="1">
      <c r="C10" s="665"/>
      <c r="D10" s="693"/>
      <c r="E10" s="693"/>
      <c r="F10" s="693"/>
      <c r="G10" s="669"/>
      <c r="H10" s="697"/>
      <c r="I10" s="698"/>
      <c r="J10" s="698"/>
      <c r="K10" s="698"/>
      <c r="L10" s="698"/>
      <c r="M10" s="698"/>
      <c r="N10" s="698"/>
      <c r="O10" s="698"/>
      <c r="P10" s="698"/>
      <c r="Q10" s="698"/>
      <c r="R10" s="698"/>
      <c r="S10" s="698"/>
      <c r="T10" s="698"/>
      <c r="U10" s="698"/>
      <c r="V10" s="698"/>
      <c r="W10" s="698"/>
      <c r="X10" s="698"/>
      <c r="Y10" s="698"/>
      <c r="Z10" s="698"/>
      <c r="AA10" s="699"/>
      <c r="AF10" s="360"/>
      <c r="AG10" s="360"/>
      <c r="AH10" s="703"/>
      <c r="AI10" s="704"/>
      <c r="AJ10" s="704"/>
      <c r="AK10" s="704"/>
      <c r="AL10" s="704"/>
      <c r="AM10" s="704"/>
      <c r="AN10" s="704"/>
      <c r="AO10" s="704"/>
      <c r="AP10" s="704"/>
      <c r="AQ10" s="704"/>
      <c r="AR10" s="704"/>
      <c r="AS10" s="704"/>
      <c r="AT10" s="704"/>
      <c r="AU10" s="704"/>
      <c r="AV10" s="704"/>
      <c r="AW10" s="704"/>
      <c r="AX10" s="705"/>
    </row>
    <row r="11" spans="1:55" s="340" customFormat="1" ht="15.9" customHeight="1">
      <c r="H11" s="263"/>
      <c r="I11" s="263"/>
      <c r="J11" s="263"/>
      <c r="K11" s="263"/>
      <c r="L11" s="263"/>
      <c r="M11" s="263"/>
      <c r="N11" s="263"/>
      <c r="O11" s="263"/>
      <c r="P11" s="263"/>
      <c r="Q11" s="263"/>
      <c r="R11" s="263"/>
      <c r="S11" s="263"/>
      <c r="T11" s="263"/>
      <c r="U11" s="263"/>
      <c r="V11" s="263"/>
      <c r="W11" s="263"/>
      <c r="X11" s="263"/>
      <c r="Y11" s="263"/>
      <c r="Z11" s="263"/>
      <c r="AA11" s="263"/>
      <c r="AF11" s="360"/>
      <c r="AG11" s="360"/>
    </row>
    <row r="12" spans="1:55" s="340" customFormat="1" ht="15.9" customHeight="1">
      <c r="H12" s="263"/>
      <c r="I12" s="263"/>
      <c r="J12" s="263"/>
      <c r="K12" s="263"/>
      <c r="L12" s="263"/>
      <c r="M12" s="263"/>
      <c r="N12" s="263"/>
      <c r="O12" s="263"/>
      <c r="P12" s="263"/>
      <c r="Q12" s="263"/>
      <c r="R12" s="263"/>
      <c r="S12" s="263"/>
      <c r="T12" s="263"/>
      <c r="U12" s="263"/>
      <c r="V12" s="263"/>
      <c r="W12" s="263"/>
      <c r="X12" s="263"/>
      <c r="Y12" s="263"/>
      <c r="Z12" s="263"/>
      <c r="AA12" s="263"/>
      <c r="AF12" s="360"/>
      <c r="AG12" s="360"/>
      <c r="AH12" s="341" t="str">
        <f>LEFT(AH16)</f>
        <v/>
      </c>
      <c r="AI12" s="341" t="str">
        <f>MID($AH16,2,1)</f>
        <v/>
      </c>
      <c r="AJ12" s="341" t="str">
        <f>MID($AH16,3,1)</f>
        <v/>
      </c>
      <c r="AK12" s="341" t="str">
        <f>MID($AH16,4,1)</f>
        <v/>
      </c>
      <c r="AL12" s="341" t="str">
        <f>MID($AH16,5,1)</f>
        <v/>
      </c>
      <c r="AM12" s="341" t="str">
        <f>MID($AH16,6,1)</f>
        <v/>
      </c>
      <c r="AN12" s="341"/>
      <c r="AO12" s="338"/>
    </row>
    <row r="13" spans="1:55" s="340" customFormat="1" ht="15.9" customHeight="1">
      <c r="AF13" s="360"/>
      <c r="AG13" s="360"/>
      <c r="AH13" s="341" t="str">
        <f>AO16&amp;AT16&amp;AY16</f>
        <v/>
      </c>
      <c r="AI13" s="341"/>
      <c r="AJ13" s="341"/>
      <c r="AK13" s="341"/>
      <c r="AL13" s="341"/>
      <c r="AM13" s="341"/>
      <c r="AN13" s="341"/>
      <c r="AO13" s="338"/>
    </row>
    <row r="14" spans="1:55" s="340" customFormat="1" ht="15.9" customHeight="1" thickBot="1">
      <c r="A14" s="346" t="s">
        <v>185</v>
      </c>
      <c r="C14" s="340" t="s">
        <v>15</v>
      </c>
      <c r="D14" s="340" t="s">
        <v>261</v>
      </c>
      <c r="AF14" s="339" t="s">
        <v>516</v>
      </c>
      <c r="AG14" s="339"/>
    </row>
    <row r="15" spans="1:55" s="340" customFormat="1" ht="15.9" customHeight="1" thickBot="1">
      <c r="A15" s="367" t="s">
        <v>506</v>
      </c>
      <c r="C15" s="356"/>
      <c r="D15" s="638" t="s">
        <v>148</v>
      </c>
      <c r="E15" s="638"/>
      <c r="F15" s="638"/>
      <c r="G15" s="355"/>
      <c r="H15" s="366" t="str">
        <f>IF(AH15="","",LEFT(AH15))</f>
        <v/>
      </c>
      <c r="I15" s="365" t="str">
        <f>IF(AH15="","",MID(AH15,2,1))</f>
        <v/>
      </c>
      <c r="J15" s="364" t="str">
        <f>IF(AH15="","",MID(AH15,3,1))</f>
        <v/>
      </c>
      <c r="K15" s="387" t="s">
        <v>199</v>
      </c>
      <c r="L15" s="366" t="str">
        <f>IF(AK15="","",LEFT(AK15))</f>
        <v/>
      </c>
      <c r="M15" s="365" t="str">
        <f>IF(AK15="","",MID(AK15,2,1))</f>
        <v/>
      </c>
      <c r="N15" s="365" t="str">
        <f>IF(AK15="","",MID(AK15,3,1))</f>
        <v/>
      </c>
      <c r="O15" s="364" t="str">
        <f>IF(AK15="","",MID(AK15,4,1))</f>
        <v/>
      </c>
      <c r="Q15" s="346"/>
      <c r="R15" s="346"/>
      <c r="S15" s="346"/>
      <c r="Y15" s="346"/>
      <c r="Z15" s="346"/>
      <c r="AA15" s="346"/>
      <c r="AF15" s="339"/>
      <c r="AG15" s="351" t="s">
        <v>148</v>
      </c>
      <c r="AH15" s="659"/>
      <c r="AI15" s="661"/>
      <c r="AJ15" s="350" t="s">
        <v>199</v>
      </c>
      <c r="AK15" s="647"/>
      <c r="AL15" s="649"/>
      <c r="AO15" s="342"/>
      <c r="AQ15" s="386" t="s">
        <v>515</v>
      </c>
      <c r="AV15" s="386" t="s">
        <v>514</v>
      </c>
      <c r="AW15" s="386"/>
      <c r="AZ15" s="386" t="s">
        <v>513</v>
      </c>
      <c r="BB15" s="386"/>
    </row>
    <row r="16" spans="1:55" s="340" customFormat="1" ht="15.9" customHeight="1" thickBot="1">
      <c r="C16" s="684" t="s">
        <v>263</v>
      </c>
      <c r="D16" s="685"/>
      <c r="E16" s="685"/>
      <c r="F16" s="685"/>
      <c r="G16" s="686"/>
      <c r="H16" s="376" t="str">
        <f t="shared" ref="H16:M16" si="0">AH12</f>
        <v/>
      </c>
      <c r="I16" s="385" t="str">
        <f t="shared" si="0"/>
        <v/>
      </c>
      <c r="J16" s="385" t="str">
        <f t="shared" si="0"/>
        <v/>
      </c>
      <c r="K16" s="385" t="str">
        <f t="shared" si="0"/>
        <v/>
      </c>
      <c r="L16" s="384" t="str">
        <f t="shared" si="0"/>
        <v/>
      </c>
      <c r="M16" s="383" t="str">
        <f t="shared" si="0"/>
        <v/>
      </c>
      <c r="N16" s="676" t="str">
        <f>IF(AO16="","",AO16)</f>
        <v/>
      </c>
      <c r="O16" s="677"/>
      <c r="P16" s="677"/>
      <c r="Q16" s="687" t="str">
        <f>IF(AO16="","都道府県","")</f>
        <v>都道府県</v>
      </c>
      <c r="R16" s="688"/>
      <c r="S16" s="688"/>
      <c r="T16" s="676" t="str">
        <f>IF(AT16="","",AT16)</f>
        <v/>
      </c>
      <c r="U16" s="677"/>
      <c r="V16" s="677"/>
      <c r="W16" s="687" t="str">
        <f>IF(AT16="","市郡区","")</f>
        <v>市郡区</v>
      </c>
      <c r="X16" s="688"/>
      <c r="Y16" s="676" t="str">
        <f>IF(AY16="","",AY16)</f>
        <v/>
      </c>
      <c r="Z16" s="677"/>
      <c r="AA16" s="677"/>
      <c r="AB16" s="676" t="str">
        <f>IF(AY16="","区町村","")</f>
        <v>区町村</v>
      </c>
      <c r="AC16" s="678"/>
      <c r="AF16" s="339"/>
      <c r="AG16" s="382" t="s">
        <v>512</v>
      </c>
      <c r="AH16" s="679"/>
      <c r="AI16" s="680"/>
      <c r="AJ16" s="681"/>
      <c r="AK16" s="381" t="s">
        <v>501</v>
      </c>
      <c r="AL16" s="380"/>
      <c r="AM16" s="351"/>
      <c r="AN16" s="379" t="s">
        <v>264</v>
      </c>
      <c r="AO16" s="659"/>
      <c r="AP16" s="660"/>
      <c r="AQ16" s="661"/>
      <c r="AR16" s="682" t="s">
        <v>265</v>
      </c>
      <c r="AS16" s="683"/>
      <c r="AT16" s="659"/>
      <c r="AU16" s="660"/>
      <c r="AV16" s="661"/>
      <c r="AW16" s="378"/>
      <c r="AX16" s="377" t="s">
        <v>510</v>
      </c>
      <c r="AY16" s="662"/>
      <c r="AZ16" s="663"/>
      <c r="BA16" s="360"/>
      <c r="BB16" s="360"/>
      <c r="BC16" s="339"/>
    </row>
    <row r="17" spans="1:130" s="340" customFormat="1" ht="15.9" customHeight="1">
      <c r="C17" s="664"/>
      <c r="D17" s="666" t="s">
        <v>152</v>
      </c>
      <c r="E17" s="666"/>
      <c r="F17" s="666"/>
      <c r="G17" s="668"/>
      <c r="H17" s="376" t="str">
        <f>LEFT(AH17)</f>
        <v/>
      </c>
      <c r="I17" s="375" t="str">
        <f>MID($AH$17,2,1)</f>
        <v/>
      </c>
      <c r="J17" s="375" t="str">
        <f>MID($AH$17,3,1)</f>
        <v/>
      </c>
      <c r="K17" s="375" t="str">
        <f>MID($AH$17,4,1)</f>
        <v/>
      </c>
      <c r="L17" s="375" t="str">
        <f>MID($AH$17,5,1)</f>
        <v/>
      </c>
      <c r="M17" s="375" t="str">
        <f>MID($AH$17,6,1)</f>
        <v/>
      </c>
      <c r="N17" s="375" t="str">
        <f>MID($AH$17,7,1)</f>
        <v/>
      </c>
      <c r="O17" s="375" t="str">
        <f>MID($AH$17,8,1)</f>
        <v/>
      </c>
      <c r="P17" s="375" t="str">
        <f>MID($AH$17,9,1)</f>
        <v/>
      </c>
      <c r="Q17" s="375" t="str">
        <f>MID($AH$17,10,1)</f>
        <v/>
      </c>
      <c r="R17" s="375" t="str">
        <f>MID($AH$17,11,1)</f>
        <v/>
      </c>
      <c r="S17" s="375" t="str">
        <f>MID($AH$17,12,1)</f>
        <v/>
      </c>
      <c r="T17" s="375" t="str">
        <f>MID($AH$17,13,1)</f>
        <v/>
      </c>
      <c r="U17" s="375" t="str">
        <f>MID($AH$17,14,1)</f>
        <v/>
      </c>
      <c r="V17" s="375" t="str">
        <f>MID($AH$17,15,1)</f>
        <v/>
      </c>
      <c r="W17" s="375" t="str">
        <f>MID($AH$17,16,1)</f>
        <v/>
      </c>
      <c r="X17" s="375" t="str">
        <f>MID($AH$17,17,1)</f>
        <v/>
      </c>
      <c r="Y17" s="375" t="str">
        <f>MID($AH$17,18,1)</f>
        <v/>
      </c>
      <c r="Z17" s="375" t="str">
        <f>MID($AH$17,19,1)</f>
        <v/>
      </c>
      <c r="AA17" s="374" t="str">
        <f>MID($AH$17,20,1)</f>
        <v/>
      </c>
      <c r="AF17" s="339"/>
      <c r="AG17" s="351" t="s">
        <v>152</v>
      </c>
      <c r="AH17" s="670"/>
      <c r="AI17" s="671"/>
      <c r="AJ17" s="671"/>
      <c r="AK17" s="671"/>
      <c r="AL17" s="671"/>
      <c r="AM17" s="671"/>
      <c r="AN17" s="671"/>
      <c r="AO17" s="671"/>
      <c r="AP17" s="671"/>
      <c r="AQ17" s="671"/>
      <c r="AR17" s="671"/>
      <c r="AS17" s="671"/>
      <c r="AT17" s="671"/>
      <c r="AU17" s="671"/>
      <c r="AV17" s="671"/>
      <c r="AW17" s="671"/>
      <c r="AX17" s="672"/>
      <c r="AY17" s="357" t="s">
        <v>501</v>
      </c>
    </row>
    <row r="18" spans="1:130" s="340" customFormat="1" ht="15.9" customHeight="1" thickBot="1">
      <c r="C18" s="665"/>
      <c r="D18" s="667"/>
      <c r="E18" s="667"/>
      <c r="F18" s="667"/>
      <c r="G18" s="669"/>
      <c r="H18" s="373" t="str">
        <f>MID($AH$17,21,1)</f>
        <v/>
      </c>
      <c r="I18" s="372" t="str">
        <f>MID($AH$17,22,1)</f>
        <v/>
      </c>
      <c r="J18" s="372" t="str">
        <f>MID($AH$17,23,1)</f>
        <v/>
      </c>
      <c r="K18" s="372" t="str">
        <f>MID($AH$17,24,1)</f>
        <v/>
      </c>
      <c r="L18" s="372" t="str">
        <f>MID($AH$17,25,1)</f>
        <v/>
      </c>
      <c r="M18" s="372" t="str">
        <f>MID($AH$17,26,1)</f>
        <v/>
      </c>
      <c r="N18" s="372" t="str">
        <f>MID($AH$17,27,1)</f>
        <v/>
      </c>
      <c r="O18" s="372" t="str">
        <f>MID($AH$17,28,1)</f>
        <v/>
      </c>
      <c r="P18" s="372" t="str">
        <f>MID($AH$17,29,1)</f>
        <v/>
      </c>
      <c r="Q18" s="372" t="str">
        <f>MID($AH$17,30,1)</f>
        <v/>
      </c>
      <c r="R18" s="372" t="str">
        <f>MID($AH$17,31,1)</f>
        <v/>
      </c>
      <c r="S18" s="372" t="str">
        <f>MID($AH$17,32,1)</f>
        <v/>
      </c>
      <c r="T18" s="372" t="str">
        <f>MID($AH$17,33,1)</f>
        <v/>
      </c>
      <c r="U18" s="372" t="str">
        <f>MID($AH$17,34,1)</f>
        <v/>
      </c>
      <c r="V18" s="372" t="str">
        <f>MID($AH$17,35,1)</f>
        <v/>
      </c>
      <c r="W18" s="372" t="str">
        <f>MID($AH$17,36,1)</f>
        <v/>
      </c>
      <c r="X18" s="372" t="str">
        <f>MID($AH$17,37,1)</f>
        <v/>
      </c>
      <c r="Y18" s="372" t="str">
        <f>MID($AH$17,38,1)</f>
        <v/>
      </c>
      <c r="Z18" s="372" t="str">
        <f>MID($AH$17,39,1)</f>
        <v/>
      </c>
      <c r="AA18" s="371" t="str">
        <f>MID($AH$17,40,1)</f>
        <v/>
      </c>
      <c r="AF18" s="339"/>
      <c r="AG18" s="351"/>
      <c r="AH18" s="673"/>
      <c r="AI18" s="674"/>
      <c r="AJ18" s="674"/>
      <c r="AK18" s="674"/>
      <c r="AL18" s="674"/>
      <c r="AM18" s="674"/>
      <c r="AN18" s="674"/>
      <c r="AO18" s="674"/>
      <c r="AP18" s="674"/>
      <c r="AQ18" s="674"/>
      <c r="AR18" s="674"/>
      <c r="AS18" s="674"/>
      <c r="AT18" s="674"/>
      <c r="AU18" s="674"/>
      <c r="AV18" s="674"/>
      <c r="AW18" s="674"/>
      <c r="AX18" s="675"/>
    </row>
    <row r="19" spans="1:130" s="340" customFormat="1" ht="15.9" customHeight="1" thickBot="1">
      <c r="C19" s="356"/>
      <c r="D19" s="638" t="s">
        <v>155</v>
      </c>
      <c r="E19" s="638"/>
      <c r="F19" s="638"/>
      <c r="G19" s="355"/>
      <c r="H19" s="366" t="str">
        <f>LEFT(AH19)</f>
        <v/>
      </c>
      <c r="I19" s="365" t="str">
        <f>MID($AH19,2,1)</f>
        <v/>
      </c>
      <c r="J19" s="365" t="str">
        <f>MID($AH19,3,1)</f>
        <v/>
      </c>
      <c r="K19" s="365" t="str">
        <f>MID($AH19,4,1)</f>
        <v/>
      </c>
      <c r="L19" s="365" t="str">
        <f>MID($AH19,5,1)</f>
        <v/>
      </c>
      <c r="M19" s="365" t="str">
        <f>MID($AH19,6,1)</f>
        <v/>
      </c>
      <c r="N19" s="365" t="str">
        <f>MID($AH19,7,1)</f>
        <v/>
      </c>
      <c r="O19" s="365" t="str">
        <f>MID($AH19,8,1)</f>
        <v/>
      </c>
      <c r="P19" s="365" t="str">
        <f>MID($AH19,9,1)</f>
        <v/>
      </c>
      <c r="Q19" s="365" t="str">
        <f>MID($AH19,10,1)</f>
        <v/>
      </c>
      <c r="R19" s="365" t="str">
        <f>MID($AH19,11,1)</f>
        <v/>
      </c>
      <c r="S19" s="365" t="str">
        <f>MID($AH19,12,1)</f>
        <v/>
      </c>
      <c r="T19" s="364" t="str">
        <f>IF(AM20=13,RIGHT(AH19),"")</f>
        <v/>
      </c>
      <c r="U19" s="346"/>
      <c r="V19" s="346"/>
      <c r="W19" s="346"/>
      <c r="X19" s="346"/>
      <c r="Y19" s="346"/>
      <c r="Z19" s="346"/>
      <c r="AA19" s="346"/>
      <c r="AC19" s="639" t="s">
        <v>235</v>
      </c>
      <c r="AD19" s="639"/>
      <c r="AE19" s="639"/>
      <c r="AF19" s="360"/>
      <c r="AG19" s="351" t="s">
        <v>155</v>
      </c>
      <c r="AH19" s="651"/>
      <c r="AI19" s="652"/>
      <c r="AJ19" s="652"/>
      <c r="AK19" s="652"/>
      <c r="AL19" s="652"/>
      <c r="AM19" s="653"/>
      <c r="AN19" s="342" t="s">
        <v>509</v>
      </c>
    </row>
    <row r="20" spans="1:130" s="340" customFormat="1" ht="15.9" customHeight="1" thickBot="1">
      <c r="C20" s="654" t="s">
        <v>267</v>
      </c>
      <c r="D20" s="638"/>
      <c r="E20" s="638"/>
      <c r="F20" s="638"/>
      <c r="G20" s="655"/>
      <c r="H20" s="366" t="str">
        <f>IF(AH20&lt;1000,"",AL21)</f>
        <v/>
      </c>
      <c r="I20" s="365" t="str">
        <f>IF(AH20&lt;100,"",AM21)</f>
        <v/>
      </c>
      <c r="J20" s="365" t="str">
        <f>IF(AH20&lt;10,"",AN21)</f>
        <v/>
      </c>
      <c r="K20" s="364" t="str">
        <f>IF(AH20&lt;1,"",AO21)</f>
        <v/>
      </c>
      <c r="L20" s="346"/>
      <c r="M20" s="346"/>
      <c r="N20" s="346"/>
      <c r="O20" s="346"/>
      <c r="P20" s="346"/>
      <c r="Q20" s="346"/>
      <c r="R20" s="346"/>
      <c r="S20" s="346"/>
      <c r="T20" s="346"/>
      <c r="U20" s="346"/>
      <c r="V20" s="346"/>
      <c r="W20" s="346"/>
      <c r="X20" s="346"/>
      <c r="Y20" s="346"/>
      <c r="Z20" s="346"/>
      <c r="AA20" s="346"/>
      <c r="AD20" s="352" t="s">
        <v>161</v>
      </c>
      <c r="AF20" s="360"/>
      <c r="AG20" s="351" t="s">
        <v>267</v>
      </c>
      <c r="AH20" s="656"/>
      <c r="AI20" s="657"/>
      <c r="AJ20" s="657"/>
      <c r="AK20" s="658"/>
      <c r="AL20" s="342" t="s">
        <v>508</v>
      </c>
      <c r="AM20" s="344">
        <f>LEN(AH19)</f>
        <v>0</v>
      </c>
      <c r="AN20" s="338"/>
    </row>
    <row r="21" spans="1:130" s="340" customFormat="1" ht="15.9" customHeight="1">
      <c r="AF21" s="360"/>
      <c r="AG21" s="360"/>
      <c r="AH21" s="650"/>
      <c r="AI21" s="650"/>
      <c r="AJ21" s="650"/>
      <c r="AK21" s="341" t="str">
        <f>RIGHT("0000"&amp;$AH$20,4)</f>
        <v>0000</v>
      </c>
      <c r="AL21" s="341" t="str">
        <f>LEFT(AK21)</f>
        <v>0</v>
      </c>
      <c r="AM21" s="341" t="str">
        <f>MID($AK$21,2,1)</f>
        <v>0</v>
      </c>
      <c r="AN21" s="341" t="str">
        <f>MID($AK$21,3,1)</f>
        <v>0</v>
      </c>
      <c r="AO21" s="341" t="str">
        <f>MID($AK$21,4,1)</f>
        <v>0</v>
      </c>
      <c r="AP21" s="338"/>
      <c r="AQ21" s="338"/>
    </row>
    <row r="22" spans="1:130" s="340" customFormat="1" ht="15.9" customHeight="1">
      <c r="AF22" s="360"/>
      <c r="AG22" s="360"/>
    </row>
    <row r="23" spans="1:130" s="340" customFormat="1" ht="15.9" customHeight="1">
      <c r="AF23" s="360"/>
      <c r="AG23" s="360"/>
    </row>
    <row r="24" spans="1:130" s="340" customFormat="1" ht="15.9" customHeight="1" thickBot="1">
      <c r="C24" s="340" t="s">
        <v>15</v>
      </c>
      <c r="D24" s="340" t="s">
        <v>268</v>
      </c>
      <c r="AF24" s="339" t="s">
        <v>507</v>
      </c>
      <c r="AG24" s="362"/>
      <c r="AH24" s="362"/>
      <c r="AI24" s="362"/>
      <c r="AJ24" s="362"/>
      <c r="AK24" s="344"/>
      <c r="AL24" s="344"/>
      <c r="AM24" s="342" t="s">
        <v>504</v>
      </c>
      <c r="AN24" s="344"/>
      <c r="AO24" s="344"/>
      <c r="AP24" s="339"/>
      <c r="AQ24" s="339"/>
      <c r="AR24" s="342"/>
      <c r="AS24" s="339"/>
      <c r="AT24" s="339"/>
      <c r="AU24" s="339"/>
      <c r="AV24" s="339"/>
      <c r="AW24" s="339"/>
      <c r="AX24" s="339"/>
      <c r="AY24" s="338"/>
      <c r="AZ24" s="338"/>
      <c r="BA24" s="338"/>
      <c r="BB24" s="338"/>
      <c r="BC24" s="338"/>
      <c r="BD24" s="338"/>
      <c r="BE24" s="338"/>
      <c r="BF24" s="338"/>
      <c r="BG24" s="338"/>
      <c r="BH24" s="338"/>
      <c r="BI24" s="338"/>
      <c r="BJ24" s="338"/>
      <c r="BK24" s="338"/>
      <c r="BL24" s="338"/>
      <c r="BM24" s="338"/>
      <c r="BN24" s="338"/>
      <c r="BO24" s="338"/>
      <c r="BP24" s="338"/>
      <c r="BQ24" s="338"/>
      <c r="BR24" s="338"/>
      <c r="BS24" s="338"/>
      <c r="BT24" s="338"/>
      <c r="BU24" s="338"/>
      <c r="BV24" s="338"/>
      <c r="BW24" s="338"/>
      <c r="BX24" s="338"/>
      <c r="BY24" s="338"/>
      <c r="BZ24" s="338"/>
      <c r="CA24" s="338"/>
      <c r="CB24" s="338"/>
      <c r="CC24" s="338"/>
      <c r="CD24" s="338"/>
      <c r="CE24" s="338"/>
      <c r="CF24" s="338"/>
      <c r="CG24" s="338"/>
      <c r="CH24" s="338"/>
      <c r="CI24" s="338"/>
      <c r="CJ24" s="338"/>
      <c r="CK24" s="338"/>
      <c r="CL24" s="338"/>
      <c r="CM24" s="338"/>
      <c r="CN24" s="338"/>
      <c r="CO24" s="338"/>
    </row>
    <row r="25" spans="1:130" s="340" customFormat="1" ht="15.9" customHeight="1" thickBot="1">
      <c r="A25" s="367" t="s">
        <v>506</v>
      </c>
      <c r="C25" s="356"/>
      <c r="D25" s="638" t="s">
        <v>198</v>
      </c>
      <c r="E25" s="638"/>
      <c r="F25" s="638"/>
      <c r="G25" s="355"/>
      <c r="H25" s="366" t="str">
        <f>AT25</f>
        <v/>
      </c>
      <c r="I25" s="364" t="str">
        <f>AU25</f>
        <v/>
      </c>
      <c r="J25" s="353" t="s">
        <v>199</v>
      </c>
      <c r="K25" s="366" t="str">
        <f>IF(LEFT($AL25,1)="","",LEFT($AL25,1))</f>
        <v/>
      </c>
      <c r="L25" s="365" t="str">
        <f>IF(MID($AL25,2,1)="","",MID($AL25,2,1))</f>
        <v/>
      </c>
      <c r="M25" s="365" t="str">
        <f>IF(MID($AL25,3,1)="","",MID($AL25,3,1))</f>
        <v/>
      </c>
      <c r="N25" s="365" t="str">
        <f>IF(MID($AL25,4,1)="","",MID($AL25,4,1))</f>
        <v/>
      </c>
      <c r="O25" s="365" t="str">
        <f>IF(MID($AL25,5,1)="","",MID($AL25,5,1))</f>
        <v/>
      </c>
      <c r="P25" s="364" t="str">
        <f>IF(RIGHT(AL25)="","",RIGHT(AL25))</f>
        <v/>
      </c>
      <c r="Q25" s="353" t="s">
        <v>199</v>
      </c>
      <c r="R25" s="363" t="str">
        <f>IF(AR25="","",AR25)</f>
        <v/>
      </c>
      <c r="S25" s="346"/>
      <c r="T25" s="346"/>
      <c r="U25" s="346"/>
      <c r="V25" s="346"/>
      <c r="W25" s="346"/>
      <c r="X25" s="346"/>
      <c r="Y25" s="346"/>
      <c r="Z25" s="346"/>
      <c r="AA25" s="346"/>
      <c r="AF25" s="362"/>
      <c r="AG25" s="351" t="s">
        <v>502</v>
      </c>
      <c r="AH25" s="640"/>
      <c r="AI25" s="641"/>
      <c r="AJ25" s="642"/>
      <c r="AK25" s="350" t="s">
        <v>199</v>
      </c>
      <c r="AL25" s="647"/>
      <c r="AM25" s="648"/>
      <c r="AN25" s="648"/>
      <c r="AO25" s="648"/>
      <c r="AP25" s="649"/>
      <c r="AQ25" s="350" t="s">
        <v>199</v>
      </c>
      <c r="AR25" s="361"/>
      <c r="AS25" s="344"/>
      <c r="AT25" s="344" t="str">
        <f>LEFT(AH25)</f>
        <v/>
      </c>
      <c r="AU25" s="344" t="str">
        <f>MID(AH25,2,1)</f>
        <v/>
      </c>
      <c r="AV25" s="360"/>
      <c r="AW25" s="359"/>
      <c r="AX25" s="359"/>
      <c r="AY25" s="338"/>
      <c r="AZ25" s="338"/>
      <c r="BA25" s="338"/>
      <c r="BB25" s="338"/>
      <c r="BC25" s="338"/>
      <c r="BD25" s="338"/>
      <c r="BE25" s="338"/>
      <c r="BF25" s="338"/>
      <c r="BG25" s="338"/>
      <c r="BH25" s="338"/>
      <c r="BI25" s="338"/>
      <c r="BJ25" s="338"/>
      <c r="BK25" s="338"/>
      <c r="BL25" s="338"/>
      <c r="BM25" s="338"/>
      <c r="BN25" s="338"/>
      <c r="BO25" s="338"/>
      <c r="BP25" s="338"/>
      <c r="BQ25" s="338"/>
      <c r="BR25" s="338"/>
      <c r="BS25" s="338"/>
      <c r="BT25" s="338"/>
      <c r="BU25" s="338"/>
      <c r="BV25" s="338"/>
      <c r="BW25" s="338"/>
      <c r="BX25" s="338"/>
      <c r="BY25" s="338"/>
      <c r="BZ25" s="338"/>
      <c r="CA25" s="338"/>
      <c r="CB25" s="338"/>
      <c r="CC25" s="338"/>
      <c r="CD25" s="338"/>
      <c r="CE25" s="338"/>
      <c r="CF25" s="338"/>
      <c r="CG25" s="338"/>
      <c r="CH25" s="338"/>
      <c r="CI25" s="338"/>
      <c r="CJ25" s="338"/>
      <c r="CK25" s="338"/>
      <c r="CL25" s="338"/>
      <c r="CM25" s="338"/>
      <c r="CN25" s="338"/>
      <c r="CO25" s="338"/>
    </row>
    <row r="26" spans="1:130" s="340" customFormat="1" ht="15.9" customHeight="1" thickBot="1">
      <c r="C26" s="356"/>
      <c r="D26" s="638" t="s">
        <v>189</v>
      </c>
      <c r="E26" s="638"/>
      <c r="F26" s="638"/>
      <c r="G26" s="355"/>
      <c r="H26" s="370" t="str">
        <f t="shared" ref="H26:AA26" si="1">BB26</f>
        <v/>
      </c>
      <c r="I26" s="369" t="str">
        <f t="shared" si="1"/>
        <v/>
      </c>
      <c r="J26" s="369" t="str">
        <f t="shared" si="1"/>
        <v/>
      </c>
      <c r="K26" s="369" t="str">
        <f t="shared" si="1"/>
        <v/>
      </c>
      <c r="L26" s="369" t="str">
        <f t="shared" si="1"/>
        <v/>
      </c>
      <c r="M26" s="369" t="str">
        <f t="shared" si="1"/>
        <v/>
      </c>
      <c r="N26" s="369" t="str">
        <f t="shared" si="1"/>
        <v/>
      </c>
      <c r="O26" s="369" t="str">
        <f t="shared" si="1"/>
        <v/>
      </c>
      <c r="P26" s="369" t="str">
        <f t="shared" si="1"/>
        <v/>
      </c>
      <c r="Q26" s="369" t="str">
        <f t="shared" si="1"/>
        <v/>
      </c>
      <c r="R26" s="369" t="str">
        <f t="shared" si="1"/>
        <v/>
      </c>
      <c r="S26" s="369" t="str">
        <f t="shared" si="1"/>
        <v/>
      </c>
      <c r="T26" s="369" t="str">
        <f t="shared" si="1"/>
        <v/>
      </c>
      <c r="U26" s="369" t="str">
        <f t="shared" si="1"/>
        <v/>
      </c>
      <c r="V26" s="369" t="str">
        <f t="shared" si="1"/>
        <v/>
      </c>
      <c r="W26" s="369" t="str">
        <f t="shared" si="1"/>
        <v/>
      </c>
      <c r="X26" s="369" t="str">
        <f t="shared" si="1"/>
        <v/>
      </c>
      <c r="Y26" s="369" t="str">
        <f t="shared" si="1"/>
        <v/>
      </c>
      <c r="Z26" s="369" t="str">
        <f t="shared" si="1"/>
        <v/>
      </c>
      <c r="AA26" s="368" t="str">
        <f t="shared" si="1"/>
        <v/>
      </c>
      <c r="AF26" s="339"/>
      <c r="AG26" s="351" t="s">
        <v>189</v>
      </c>
      <c r="AH26" s="640"/>
      <c r="AI26" s="641"/>
      <c r="AJ26" s="641"/>
      <c r="AK26" s="641"/>
      <c r="AL26" s="641"/>
      <c r="AM26" s="641"/>
      <c r="AN26" s="641"/>
      <c r="AO26" s="641"/>
      <c r="AP26" s="641"/>
      <c r="AQ26" s="641"/>
      <c r="AR26" s="641"/>
      <c r="AS26" s="641"/>
      <c r="AT26" s="641"/>
      <c r="AU26" s="641"/>
      <c r="AV26" s="641"/>
      <c r="AW26" s="641"/>
      <c r="AX26" s="642"/>
      <c r="AY26" s="357" t="s">
        <v>501</v>
      </c>
      <c r="AZ26" s="358" t="str">
        <f>ASC(AH26)</f>
        <v/>
      </c>
      <c r="BA26" s="358" t="str">
        <f>SUBSTITUTE(SUBSTITUTE(SUBSTITUTE(SUBSTITUTE(SUBSTITUTE(SUBSTITUTE(SUBSTITUTE(SUBSTITUTE(SUBSTITUTE(SUBSTITUTE(SUBSTITUTE(SUBSTITUTE(SUBSTITUTE(SUBSTITUTE(SUBSTITUTE(SUBSTITUTE(SUBSTITUTE(SUBSTITUTE(SUBSTITUTE(SUBSTITUTE(SUBSTITUTE(SUBSTITUTE(SUBSTITUTE(SUBSTITUTE(SUBSTITUTE(AZ26,"が","か゛"),"ぎ","き゛"),"ぐ","く゛"),"げ","け゛"),"ご","こ゛"),"ざ","さ゛"),"じ","し゛"),"ず","す゛"),"ぜ","せ゛"),"ぞ","そ゛"),"だ","た゛"),"ぢ","ち゛"),"づ","つ゛"),"で","て゛"),"ど","と゛"),"ば","は゛"),"び","ひ゛"),"ぶ","ふ゛"),"べ","へ゛"),"ぼ","ほ゛"),"ぱ","は゜"),"ぴ","ひ゜"),"ぷ","ふ゜"),"ぺ","へ゜"),"ぽ","ほ゜")</f>
        <v/>
      </c>
      <c r="BB26" s="358" t="str">
        <f>DBCS(MID($BA26,COLUMNS($BB26:BB26),1))</f>
        <v/>
      </c>
      <c r="BC26" s="358" t="str">
        <f>DBCS(MID($BA26,COLUMNS($BB26:BC26),1))</f>
        <v/>
      </c>
      <c r="BD26" s="358" t="str">
        <f>DBCS(MID($BA26,COLUMNS($BB26:BD26),1))</f>
        <v/>
      </c>
      <c r="BE26" s="358" t="str">
        <f>DBCS(MID($BA26,COLUMNS($BB26:BE26),1))</f>
        <v/>
      </c>
      <c r="BF26" s="358" t="str">
        <f>DBCS(MID($BA26,COLUMNS($BB26:BF26),1))</f>
        <v/>
      </c>
      <c r="BG26" s="358" t="str">
        <f>DBCS(MID($BA26,COLUMNS($BB26:BG26),1))</f>
        <v/>
      </c>
      <c r="BH26" s="358" t="str">
        <f>DBCS(MID($BA26,COLUMNS($BB26:BH26),1))</f>
        <v/>
      </c>
      <c r="BI26" s="358" t="str">
        <f>DBCS(MID($BA26,COLUMNS($BB26:BI26),1))</f>
        <v/>
      </c>
      <c r="BJ26" s="358" t="str">
        <f>DBCS(MID($BA26,COLUMNS($BB26:BJ26),1))</f>
        <v/>
      </c>
      <c r="BK26" s="358" t="str">
        <f>DBCS(MID($BA26,COLUMNS($BB26:BK26),1))</f>
        <v/>
      </c>
      <c r="BL26" s="358" t="str">
        <f>DBCS(MID($BA26,COLUMNS($BB26:BL26),1))</f>
        <v/>
      </c>
      <c r="BM26" s="358" t="str">
        <f>DBCS(MID($BA26,COLUMNS($BB26:BM26),1))</f>
        <v/>
      </c>
      <c r="BN26" s="358" t="str">
        <f>DBCS(MID($BA26,COLUMNS($BB26:BN26),1))</f>
        <v/>
      </c>
      <c r="BO26" s="358" t="str">
        <f>DBCS(MID($BA26,COLUMNS($BB26:BO26),1))</f>
        <v/>
      </c>
      <c r="BP26" s="358" t="str">
        <f>DBCS(MID($BA26,COLUMNS($BB26:BP26),1))</f>
        <v/>
      </c>
      <c r="BQ26" s="358" t="str">
        <f>DBCS(MID($BA26,COLUMNS($BB26:BQ26),1))</f>
        <v/>
      </c>
      <c r="BR26" s="358" t="str">
        <f>DBCS(MID($BA26,COLUMNS($BB26:BR26),1))</f>
        <v/>
      </c>
      <c r="BS26" s="358" t="str">
        <f>DBCS(MID($BA26,COLUMNS($BB26:BS26),1))</f>
        <v/>
      </c>
      <c r="BT26" s="358" t="str">
        <f>DBCS(MID($BA26,COLUMNS($BB26:BT26),1))</f>
        <v/>
      </c>
      <c r="BU26" s="358" t="str">
        <f>DBCS(MID($BA26,COLUMNS($BB26:BU26),1))</f>
        <v/>
      </c>
      <c r="BV26" s="358" t="str">
        <f>DBCS(MID($BA26,COLUMNS($BB26:BV26),1))</f>
        <v/>
      </c>
      <c r="BW26" s="358" t="str">
        <f>DBCS(MID($BA26,COLUMNS($BB26:BW26),1))</f>
        <v/>
      </c>
      <c r="BX26" s="358" t="str">
        <f>DBCS(MID($BA26,COLUMNS($BB26:BX26),1))</f>
        <v/>
      </c>
      <c r="BY26" s="358" t="str">
        <f>DBCS(MID($BA26,COLUMNS($BB26:BY26),1))</f>
        <v/>
      </c>
      <c r="BZ26" s="358" t="str">
        <f>DBCS(MID($BA26,COLUMNS($BB26:BZ26),1))</f>
        <v/>
      </c>
      <c r="CA26" s="358" t="str">
        <f>DBCS(MID($BA26,COLUMNS($BB26:CA26),1))</f>
        <v/>
      </c>
      <c r="CB26" s="358" t="str">
        <f>DBCS(MID($BA26,COLUMNS($BB26:CB26),1))</f>
        <v/>
      </c>
      <c r="CC26" s="358" t="str">
        <f>DBCS(MID($BA26,COLUMNS($BB26:CC26),1))</f>
        <v/>
      </c>
      <c r="CD26" s="358" t="str">
        <f>DBCS(MID($BA26,COLUMNS($BB26:CD26),1))</f>
        <v/>
      </c>
      <c r="CE26" s="358" t="str">
        <f>DBCS(MID($BA26,COLUMNS($BB26:CE26),1))</f>
        <v/>
      </c>
      <c r="CF26" s="358" t="str">
        <f>DBCS(MID($BA26,COLUMNS($BB26:CF26),1))</f>
        <v/>
      </c>
      <c r="CG26" s="358" t="str">
        <f>DBCS(MID($BA26,COLUMNS($BB26:CG26),1))</f>
        <v/>
      </c>
      <c r="CH26" s="358" t="str">
        <f>DBCS(MID($BA26,COLUMNS($BB26:CH26),1))</f>
        <v/>
      </c>
      <c r="CI26" s="358" t="str">
        <f>DBCS(MID($BA26,COLUMNS($BB26:CI26),1))</f>
        <v/>
      </c>
      <c r="CJ26" s="358" t="str">
        <f>DBCS(MID($BA26,COLUMNS($BB26:CJ26),1))</f>
        <v/>
      </c>
      <c r="CK26" s="358" t="str">
        <f>DBCS(MID($BA26,COLUMNS($BB26:CK26),1))</f>
        <v/>
      </c>
      <c r="CL26" s="358" t="str">
        <f>DBCS(MID($BA26,COLUMNS($BB26:CL26),1))</f>
        <v/>
      </c>
      <c r="CM26" s="358" t="str">
        <f>DBCS(MID($BA26,COLUMNS($BB26:CM26),1))</f>
        <v/>
      </c>
      <c r="CN26" s="358" t="str">
        <f>DBCS(MID($BA26,COLUMNS($BB26:CN26),1))</f>
        <v/>
      </c>
      <c r="CO26" s="358" t="str">
        <f>DBCS(MID($BA26,COLUMNS($BB26:CO26),1))</f>
        <v/>
      </c>
      <c r="CP26" s="341"/>
      <c r="CQ26" s="341"/>
      <c r="CR26" s="341"/>
      <c r="CS26" s="341"/>
      <c r="CT26" s="341"/>
      <c r="CU26" s="341"/>
      <c r="CV26" s="341"/>
      <c r="CW26" s="341"/>
      <c r="CX26" s="341"/>
      <c r="CY26" s="341"/>
      <c r="CZ26" s="341"/>
      <c r="DA26" s="341"/>
      <c r="DB26" s="341"/>
      <c r="DC26" s="341"/>
      <c r="DD26" s="341"/>
      <c r="DE26" s="341"/>
      <c r="DF26" s="341"/>
      <c r="DG26" s="341"/>
      <c r="DH26" s="341"/>
      <c r="DI26" s="341"/>
      <c r="DJ26" s="341"/>
      <c r="DK26" s="341"/>
      <c r="DL26" s="341"/>
      <c r="DM26" s="341"/>
      <c r="DN26" s="341"/>
      <c r="DO26" s="341"/>
      <c r="DP26" s="341"/>
      <c r="DQ26" s="341"/>
      <c r="DR26" s="341"/>
      <c r="DS26" s="341"/>
      <c r="DT26" s="341"/>
      <c r="DU26" s="341"/>
      <c r="DV26" s="341"/>
      <c r="DW26" s="341"/>
      <c r="DX26" s="341"/>
      <c r="DY26" s="341"/>
      <c r="DZ26" s="341"/>
    </row>
    <row r="27" spans="1:130" s="340" customFormat="1" ht="15.9" customHeight="1" thickBot="1">
      <c r="C27" s="356"/>
      <c r="D27" s="638" t="s">
        <v>153</v>
      </c>
      <c r="E27" s="638"/>
      <c r="F27" s="638"/>
      <c r="G27" s="355"/>
      <c r="H27" s="366" t="str">
        <f>LEFT(AH27)</f>
        <v/>
      </c>
      <c r="I27" s="365" t="str">
        <f>MID($AH27,2,1)</f>
        <v/>
      </c>
      <c r="J27" s="365" t="str">
        <f>MID($AH27,3,1)</f>
        <v/>
      </c>
      <c r="K27" s="365" t="str">
        <f>MID($AH27,4,1)</f>
        <v/>
      </c>
      <c r="L27" s="365" t="str">
        <f>MID($AH27,5,1)</f>
        <v/>
      </c>
      <c r="M27" s="365" t="str">
        <f>MID($AH27,6,1)</f>
        <v/>
      </c>
      <c r="N27" s="365" t="str">
        <f>MID($AH27,7,1)</f>
        <v/>
      </c>
      <c r="O27" s="365" t="str">
        <f>MID($AH27,8,1)</f>
        <v/>
      </c>
      <c r="P27" s="365" t="str">
        <f>MID($AH27,9,1)</f>
        <v/>
      </c>
      <c r="Q27" s="365" t="str">
        <f>MID($AH27,10,1)</f>
        <v/>
      </c>
      <c r="R27" s="365" t="str">
        <f>MID($AH27,11,1)</f>
        <v/>
      </c>
      <c r="S27" s="365" t="str">
        <f>MID($AH27,12,1)</f>
        <v/>
      </c>
      <c r="T27" s="365" t="str">
        <f>MID($AH27,13,1)</f>
        <v/>
      </c>
      <c r="U27" s="365" t="str">
        <f>MID($AH27,14,1)</f>
        <v/>
      </c>
      <c r="V27" s="365" t="str">
        <f>MID($AH27,15,1)</f>
        <v/>
      </c>
      <c r="W27" s="365" t="str">
        <f>MID($AH27,16,1)</f>
        <v/>
      </c>
      <c r="X27" s="365" t="str">
        <f>MID($AH27,17,1)</f>
        <v/>
      </c>
      <c r="Y27" s="365" t="str">
        <f>MID($AH27,18,1)</f>
        <v/>
      </c>
      <c r="Z27" s="365" t="str">
        <f>MID($AH27,19,1)</f>
        <v/>
      </c>
      <c r="AA27" s="364" t="str">
        <f>MID($AH27,20,1)</f>
        <v/>
      </c>
      <c r="AC27" s="639" t="s">
        <v>235</v>
      </c>
      <c r="AD27" s="639"/>
      <c r="AE27" s="639"/>
      <c r="AF27" s="339"/>
      <c r="AG27" s="351" t="s">
        <v>153</v>
      </c>
      <c r="AH27" s="640"/>
      <c r="AI27" s="641"/>
      <c r="AJ27" s="641"/>
      <c r="AK27" s="641"/>
      <c r="AL27" s="641"/>
      <c r="AM27" s="641"/>
      <c r="AN27" s="641"/>
      <c r="AO27" s="641"/>
      <c r="AP27" s="641"/>
      <c r="AQ27" s="641"/>
      <c r="AR27" s="641"/>
      <c r="AS27" s="641"/>
      <c r="AT27" s="641"/>
      <c r="AU27" s="641"/>
      <c r="AV27" s="641"/>
      <c r="AW27" s="641"/>
      <c r="AX27" s="642"/>
      <c r="AY27" s="357" t="s">
        <v>501</v>
      </c>
      <c r="AZ27" s="341"/>
      <c r="BA27" s="341"/>
      <c r="BB27" s="341"/>
      <c r="BC27" s="341"/>
      <c r="BD27" s="341"/>
      <c r="BE27" s="341"/>
      <c r="BF27" s="341"/>
      <c r="BG27" s="341"/>
      <c r="BH27" s="341"/>
      <c r="BI27" s="341"/>
      <c r="BJ27" s="341"/>
      <c r="BK27" s="341"/>
      <c r="BL27" s="341"/>
      <c r="BM27" s="341"/>
      <c r="BN27" s="341"/>
      <c r="BO27" s="341"/>
      <c r="BP27" s="341"/>
      <c r="BQ27" s="341"/>
      <c r="BR27" s="341"/>
      <c r="BS27" s="341"/>
      <c r="BT27" s="341"/>
      <c r="BU27" s="341"/>
      <c r="BV27" s="341"/>
      <c r="BW27" s="341"/>
      <c r="BX27" s="341"/>
      <c r="BY27" s="341"/>
      <c r="BZ27" s="341"/>
      <c r="CA27" s="341"/>
      <c r="CB27" s="341"/>
      <c r="CC27" s="341"/>
      <c r="CD27" s="341"/>
      <c r="CE27" s="341"/>
      <c r="CF27" s="341"/>
      <c r="CG27" s="341"/>
      <c r="CH27" s="341"/>
      <c r="CI27" s="341"/>
      <c r="CJ27" s="341"/>
      <c r="CK27" s="341"/>
      <c r="CL27" s="341"/>
      <c r="CM27" s="341"/>
      <c r="CN27" s="341"/>
      <c r="CO27" s="341"/>
      <c r="CP27" s="341"/>
      <c r="CQ27" s="341"/>
      <c r="CR27" s="341"/>
      <c r="CS27" s="341"/>
      <c r="CT27" s="341"/>
      <c r="CU27" s="341"/>
      <c r="CV27" s="341"/>
      <c r="CW27" s="341"/>
      <c r="CX27" s="341"/>
      <c r="CY27" s="341"/>
      <c r="CZ27" s="341"/>
      <c r="DA27" s="341"/>
      <c r="DB27" s="341"/>
      <c r="DC27" s="341"/>
      <c r="DD27" s="341"/>
      <c r="DE27" s="341"/>
      <c r="DF27" s="341"/>
      <c r="DG27" s="341"/>
      <c r="DH27" s="341"/>
      <c r="DI27" s="341"/>
      <c r="DJ27" s="341"/>
      <c r="DK27" s="341"/>
      <c r="DL27" s="341"/>
      <c r="DM27" s="341"/>
      <c r="DN27" s="341"/>
      <c r="DO27" s="341"/>
      <c r="DP27" s="341"/>
      <c r="DQ27" s="341"/>
      <c r="DR27" s="341"/>
      <c r="DS27" s="341"/>
      <c r="DT27" s="341"/>
      <c r="DU27" s="341"/>
      <c r="DV27" s="341"/>
      <c r="DW27" s="341"/>
      <c r="DX27" s="341"/>
      <c r="DY27" s="341"/>
      <c r="DZ27" s="341"/>
    </row>
    <row r="28" spans="1:130" s="340" customFormat="1" ht="15.9" customHeight="1" thickBot="1">
      <c r="C28" s="356"/>
      <c r="D28" s="638" t="s">
        <v>200</v>
      </c>
      <c r="E28" s="638"/>
      <c r="F28" s="638"/>
      <c r="G28" s="355"/>
      <c r="H28" s="354" t="str">
        <f>AG29</f>
        <v/>
      </c>
      <c r="I28" s="353" t="s">
        <v>199</v>
      </c>
      <c r="J28" s="643" t="str">
        <f>IF(AK28="","",AK28)</f>
        <v/>
      </c>
      <c r="K28" s="644"/>
      <c r="L28" s="353" t="s">
        <v>201</v>
      </c>
      <c r="M28" s="643" t="str">
        <f>IF(AM28="","",AM28)</f>
        <v/>
      </c>
      <c r="N28" s="644"/>
      <c r="O28" s="353" t="s">
        <v>202</v>
      </c>
      <c r="P28" s="643" t="str">
        <f>IF(AO28="","",AO28)</f>
        <v/>
      </c>
      <c r="Q28" s="644"/>
      <c r="R28" s="346" t="s">
        <v>203</v>
      </c>
      <c r="S28" s="346"/>
      <c r="T28" s="346"/>
      <c r="U28" s="346"/>
      <c r="V28" s="346"/>
      <c r="W28" s="346"/>
      <c r="X28" s="346"/>
      <c r="Y28" s="346"/>
      <c r="Z28" s="346"/>
      <c r="AA28" s="346"/>
      <c r="AD28" s="352" t="s">
        <v>161</v>
      </c>
      <c r="AF28" s="339"/>
      <c r="AG28" s="351" t="s">
        <v>200</v>
      </c>
      <c r="AH28" s="645"/>
      <c r="AI28" s="646"/>
      <c r="AJ28" s="350" t="s">
        <v>199</v>
      </c>
      <c r="AK28" s="349"/>
      <c r="AL28" s="348" t="s">
        <v>306</v>
      </c>
      <c r="AM28" s="349"/>
      <c r="AN28" s="348" t="s">
        <v>202</v>
      </c>
      <c r="AO28" s="349"/>
      <c r="AP28" s="339" t="s">
        <v>203</v>
      </c>
      <c r="AQ28" s="339"/>
      <c r="AR28" s="339"/>
      <c r="AS28" s="339"/>
      <c r="AT28" s="339"/>
      <c r="AU28" s="339"/>
      <c r="AV28" s="339"/>
      <c r="AW28" s="339"/>
      <c r="AX28" s="339"/>
      <c r="AY28" s="338"/>
      <c r="AZ28" s="341"/>
      <c r="BA28" s="341"/>
      <c r="BB28" s="341"/>
      <c r="BC28" s="341"/>
      <c r="BD28" s="341"/>
      <c r="BE28" s="341"/>
      <c r="BF28" s="341"/>
      <c r="BG28" s="341"/>
      <c r="BH28" s="341"/>
      <c r="BI28" s="341"/>
      <c r="BJ28" s="341"/>
      <c r="BK28" s="341"/>
      <c r="BL28" s="341"/>
      <c r="BM28" s="341"/>
      <c r="BN28" s="341"/>
      <c r="BO28" s="341"/>
      <c r="BP28" s="341"/>
      <c r="BQ28" s="341"/>
      <c r="BR28" s="341"/>
      <c r="BS28" s="341"/>
      <c r="BT28" s="341"/>
      <c r="BU28" s="341"/>
      <c r="BV28" s="341"/>
      <c r="BW28" s="341"/>
      <c r="BX28" s="341"/>
      <c r="BY28" s="341"/>
      <c r="BZ28" s="341"/>
      <c r="CA28" s="341"/>
      <c r="CB28" s="341"/>
      <c r="CC28" s="341"/>
      <c r="CD28" s="341"/>
      <c r="CE28" s="341"/>
      <c r="CF28" s="341"/>
      <c r="CG28" s="341"/>
      <c r="CH28" s="341"/>
      <c r="CI28" s="341"/>
      <c r="CJ28" s="341"/>
      <c r="CK28" s="341"/>
      <c r="CL28" s="341"/>
      <c r="CM28" s="341"/>
      <c r="CN28" s="341"/>
      <c r="CO28" s="341"/>
      <c r="CP28" s="341"/>
      <c r="CQ28" s="341"/>
      <c r="CR28" s="341"/>
      <c r="CS28" s="341"/>
      <c r="CT28" s="341"/>
      <c r="CU28" s="341"/>
      <c r="CV28" s="341"/>
      <c r="CW28" s="341"/>
      <c r="CX28" s="341"/>
      <c r="CY28" s="341"/>
      <c r="CZ28" s="341"/>
      <c r="DA28" s="341"/>
      <c r="DB28" s="341"/>
      <c r="DC28" s="341"/>
      <c r="DD28" s="341"/>
      <c r="DE28" s="341"/>
      <c r="DF28" s="341"/>
      <c r="DG28" s="341"/>
      <c r="DH28" s="341"/>
      <c r="DI28" s="341"/>
      <c r="DJ28" s="341"/>
      <c r="DK28" s="341"/>
      <c r="DL28" s="341"/>
      <c r="DM28" s="341"/>
      <c r="DN28" s="341"/>
      <c r="DO28" s="341"/>
      <c r="DP28" s="341"/>
      <c r="DQ28" s="341"/>
      <c r="DR28" s="341"/>
      <c r="DS28" s="341"/>
      <c r="DT28" s="341"/>
      <c r="DU28" s="341"/>
      <c r="DV28" s="341"/>
      <c r="DW28" s="341"/>
      <c r="DX28" s="341"/>
      <c r="DY28" s="341"/>
      <c r="DZ28" s="341"/>
    </row>
    <row r="29" spans="1:130" s="340" customFormat="1" ht="15.9" customHeight="1">
      <c r="AF29" s="339"/>
      <c r="AG29" s="344" t="str">
        <f>LEFT(AH28)</f>
        <v/>
      </c>
      <c r="AH29" s="343" t="s">
        <v>500</v>
      </c>
      <c r="AI29" s="338"/>
      <c r="AJ29" s="338"/>
      <c r="AK29" s="338"/>
      <c r="AL29" s="342" t="s">
        <v>499</v>
      </c>
      <c r="AM29" s="338"/>
      <c r="AN29" s="338"/>
      <c r="AO29" s="338"/>
      <c r="AP29" s="338"/>
      <c r="AQ29" s="338"/>
      <c r="AR29" s="338"/>
      <c r="AS29" s="338"/>
      <c r="AT29" s="338"/>
      <c r="AU29" s="338"/>
      <c r="AV29" s="338"/>
      <c r="AW29" s="338"/>
      <c r="AX29" s="338"/>
      <c r="AY29" s="338"/>
      <c r="AZ29" s="341"/>
      <c r="BA29" s="341"/>
      <c r="BB29" s="341"/>
      <c r="BC29" s="341"/>
      <c r="BD29" s="341"/>
      <c r="BE29" s="341"/>
      <c r="BF29" s="341"/>
      <c r="BG29" s="341"/>
      <c r="BH29" s="341"/>
      <c r="BI29" s="341"/>
      <c r="BJ29" s="341"/>
      <c r="BK29" s="341"/>
      <c r="BL29" s="341"/>
      <c r="BM29" s="341"/>
      <c r="BN29" s="341"/>
      <c r="BO29" s="341"/>
      <c r="BP29" s="341"/>
      <c r="BQ29" s="341"/>
      <c r="BR29" s="341"/>
      <c r="BS29" s="341"/>
      <c r="BT29" s="341"/>
      <c r="BU29" s="341"/>
      <c r="BV29" s="341"/>
      <c r="BW29" s="341"/>
      <c r="BX29" s="341"/>
      <c r="BY29" s="341"/>
      <c r="BZ29" s="341"/>
      <c r="CA29" s="341"/>
      <c r="CB29" s="341"/>
      <c r="CC29" s="341"/>
      <c r="CD29" s="341"/>
      <c r="CE29" s="341"/>
      <c r="CF29" s="341"/>
      <c r="CG29" s="341"/>
      <c r="CH29" s="341"/>
      <c r="CI29" s="341"/>
      <c r="CJ29" s="341"/>
      <c r="CK29" s="341"/>
      <c r="CL29" s="341"/>
      <c r="CM29" s="341"/>
      <c r="CN29" s="341"/>
      <c r="CO29" s="341"/>
      <c r="CP29" s="341"/>
      <c r="CQ29" s="341"/>
      <c r="CR29" s="341"/>
      <c r="CS29" s="341"/>
      <c r="CT29" s="341"/>
      <c r="CU29" s="341"/>
      <c r="CV29" s="341"/>
      <c r="CW29" s="341"/>
      <c r="CX29" s="341"/>
      <c r="CY29" s="341"/>
      <c r="CZ29" s="341"/>
      <c r="DA29" s="341"/>
      <c r="DB29" s="341"/>
      <c r="DC29" s="341"/>
      <c r="DD29" s="341"/>
      <c r="DE29" s="341"/>
      <c r="DF29" s="341"/>
      <c r="DG29" s="341"/>
      <c r="DH29" s="341"/>
      <c r="DI29" s="341"/>
      <c r="DJ29" s="341"/>
      <c r="DK29" s="341"/>
      <c r="DL29" s="341"/>
      <c r="DM29" s="341"/>
      <c r="DN29" s="341"/>
      <c r="DO29" s="341"/>
      <c r="DP29" s="341"/>
      <c r="DQ29" s="341"/>
      <c r="DR29" s="341"/>
      <c r="DS29" s="341"/>
      <c r="DT29" s="341"/>
      <c r="DU29" s="341"/>
      <c r="DV29" s="341"/>
      <c r="DW29" s="341"/>
      <c r="DX29" s="341"/>
      <c r="DY29" s="341"/>
      <c r="DZ29" s="341"/>
    </row>
    <row r="30" spans="1:130" s="340" customFormat="1" ht="15.9" customHeight="1">
      <c r="AF30" s="360"/>
      <c r="AG30" s="360"/>
      <c r="AZ30" s="341"/>
      <c r="BA30" s="341"/>
      <c r="BB30" s="341"/>
      <c r="BC30" s="341"/>
      <c r="BD30" s="341"/>
      <c r="BE30" s="341"/>
      <c r="BF30" s="341"/>
      <c r="BG30" s="341"/>
      <c r="BH30" s="341"/>
      <c r="BI30" s="341"/>
      <c r="BJ30" s="341"/>
      <c r="BK30" s="341"/>
      <c r="BL30" s="341"/>
      <c r="BM30" s="341"/>
      <c r="BN30" s="341"/>
      <c r="BO30" s="341"/>
      <c r="BP30" s="341"/>
      <c r="BQ30" s="341"/>
      <c r="BR30" s="341"/>
      <c r="BS30" s="341"/>
      <c r="BT30" s="341"/>
      <c r="BU30" s="341"/>
      <c r="BV30" s="341"/>
      <c r="BW30" s="341"/>
      <c r="BX30" s="341"/>
      <c r="BY30" s="341"/>
      <c r="BZ30" s="341"/>
      <c r="CA30" s="341"/>
      <c r="CB30" s="341"/>
      <c r="CC30" s="341"/>
      <c r="CD30" s="341"/>
      <c r="CE30" s="341"/>
      <c r="CF30" s="341"/>
      <c r="CG30" s="341"/>
      <c r="CH30" s="341"/>
      <c r="CI30" s="341"/>
      <c r="CJ30" s="341"/>
      <c r="CK30" s="341"/>
      <c r="CL30" s="341"/>
      <c r="CM30" s="341"/>
      <c r="CN30" s="341"/>
      <c r="CO30" s="341"/>
      <c r="CP30" s="341"/>
      <c r="CQ30" s="341"/>
      <c r="CR30" s="341"/>
      <c r="CS30" s="341"/>
      <c r="CT30" s="341"/>
      <c r="CU30" s="341"/>
      <c r="CV30" s="341"/>
      <c r="CW30" s="341"/>
      <c r="CX30" s="341"/>
      <c r="CY30" s="341"/>
      <c r="CZ30" s="341"/>
      <c r="DA30" s="341"/>
      <c r="DB30" s="341"/>
      <c r="DC30" s="341"/>
      <c r="DD30" s="341"/>
      <c r="DE30" s="341"/>
      <c r="DF30" s="341"/>
      <c r="DG30" s="341"/>
      <c r="DH30" s="341"/>
      <c r="DI30" s="341"/>
      <c r="DJ30" s="341"/>
      <c r="DK30" s="341"/>
      <c r="DL30" s="341"/>
      <c r="DM30" s="341"/>
      <c r="DN30" s="341"/>
      <c r="DO30" s="341"/>
      <c r="DP30" s="341"/>
      <c r="DQ30" s="341"/>
      <c r="DR30" s="341"/>
      <c r="DS30" s="341"/>
      <c r="DT30" s="341"/>
      <c r="DU30" s="341"/>
      <c r="DV30" s="341"/>
      <c r="DW30" s="341"/>
      <c r="DX30" s="341"/>
      <c r="DY30" s="341"/>
      <c r="DZ30" s="341"/>
    </row>
    <row r="31" spans="1:130" s="340" customFormat="1" ht="15.9" customHeight="1">
      <c r="AF31" s="360"/>
      <c r="AG31" s="360"/>
      <c r="AZ31" s="341"/>
      <c r="BA31" s="341"/>
      <c r="BB31" s="341"/>
      <c r="BC31" s="341"/>
      <c r="BD31" s="341"/>
      <c r="BE31" s="341"/>
      <c r="BF31" s="341"/>
      <c r="BG31" s="341"/>
      <c r="BH31" s="341"/>
      <c r="BI31" s="341"/>
      <c r="BJ31" s="341"/>
      <c r="BK31" s="341"/>
      <c r="BL31" s="341"/>
      <c r="BM31" s="341"/>
      <c r="BN31" s="341"/>
      <c r="BO31" s="341"/>
      <c r="BP31" s="341"/>
      <c r="BQ31" s="341"/>
      <c r="BR31" s="341"/>
      <c r="BS31" s="341"/>
      <c r="BT31" s="341"/>
      <c r="BU31" s="341"/>
      <c r="BV31" s="341"/>
      <c r="BW31" s="341"/>
      <c r="BX31" s="341"/>
      <c r="BY31" s="341"/>
      <c r="BZ31" s="341"/>
      <c r="CA31" s="341"/>
      <c r="CB31" s="341"/>
      <c r="CC31" s="341"/>
      <c r="CD31" s="341"/>
      <c r="CE31" s="341"/>
      <c r="CF31" s="341"/>
      <c r="CG31" s="341"/>
      <c r="CH31" s="341"/>
      <c r="CI31" s="341"/>
      <c r="CJ31" s="341"/>
      <c r="CK31" s="341"/>
      <c r="CL31" s="341"/>
      <c r="CM31" s="341"/>
      <c r="CN31" s="341"/>
      <c r="CO31" s="341"/>
      <c r="CP31" s="341"/>
      <c r="CQ31" s="341"/>
      <c r="CR31" s="341"/>
      <c r="CS31" s="341"/>
      <c r="CT31" s="341"/>
      <c r="CU31" s="341"/>
      <c r="CV31" s="341"/>
      <c r="CW31" s="341"/>
      <c r="CX31" s="341"/>
      <c r="CY31" s="341"/>
      <c r="CZ31" s="341"/>
      <c r="DA31" s="341"/>
      <c r="DB31" s="341"/>
      <c r="DC31" s="341"/>
      <c r="DD31" s="341"/>
      <c r="DE31" s="341"/>
      <c r="DF31" s="341"/>
      <c r="DG31" s="341"/>
      <c r="DH31" s="341"/>
      <c r="DI31" s="341"/>
      <c r="DJ31" s="341"/>
      <c r="DK31" s="341"/>
      <c r="DL31" s="341"/>
      <c r="DM31" s="341"/>
      <c r="DN31" s="341"/>
      <c r="DO31" s="341"/>
      <c r="DP31" s="341"/>
      <c r="DQ31" s="341"/>
      <c r="DR31" s="341"/>
      <c r="DS31" s="341"/>
      <c r="DT31" s="341"/>
      <c r="DU31" s="341"/>
      <c r="DV31" s="341"/>
      <c r="DW31" s="341"/>
      <c r="DX31" s="341"/>
      <c r="DY31" s="341"/>
      <c r="DZ31" s="341"/>
    </row>
    <row r="32" spans="1:130" s="340" customFormat="1" ht="15.9" customHeight="1" thickBot="1">
      <c r="C32" s="340" t="s">
        <v>15</v>
      </c>
      <c r="D32" s="340" t="s">
        <v>271</v>
      </c>
      <c r="AF32" s="339" t="s">
        <v>505</v>
      </c>
      <c r="AG32" s="362"/>
      <c r="AH32" s="362"/>
      <c r="AI32" s="362"/>
      <c r="AJ32" s="362"/>
      <c r="AK32" s="344"/>
      <c r="AL32" s="344"/>
      <c r="AM32" s="342" t="s">
        <v>504</v>
      </c>
      <c r="AN32" s="344"/>
      <c r="AO32" s="344"/>
      <c r="AP32" s="339"/>
      <c r="AQ32" s="339"/>
      <c r="AR32" s="342"/>
      <c r="AS32" s="339"/>
      <c r="AT32" s="339"/>
      <c r="AU32" s="339"/>
      <c r="AV32" s="339"/>
      <c r="AW32" s="339"/>
      <c r="AX32" s="339"/>
      <c r="AY32" s="338"/>
      <c r="AZ32" s="341"/>
      <c r="BA32" s="341"/>
      <c r="BB32" s="341"/>
      <c r="BC32" s="341"/>
      <c r="BD32" s="341"/>
      <c r="BE32" s="341"/>
      <c r="BF32" s="341"/>
      <c r="BG32" s="341"/>
      <c r="BH32" s="341"/>
      <c r="BI32" s="341"/>
      <c r="BJ32" s="341"/>
      <c r="BK32" s="341"/>
      <c r="BL32" s="341"/>
      <c r="BM32" s="341"/>
      <c r="BN32" s="341"/>
      <c r="BO32" s="341"/>
      <c r="BP32" s="341"/>
      <c r="BQ32" s="341"/>
      <c r="BR32" s="341"/>
      <c r="BS32" s="341"/>
      <c r="BT32" s="341"/>
      <c r="BU32" s="341"/>
      <c r="BV32" s="341"/>
      <c r="BW32" s="341"/>
      <c r="BX32" s="341"/>
      <c r="BY32" s="341"/>
      <c r="BZ32" s="341"/>
      <c r="CA32" s="341"/>
      <c r="CB32" s="341"/>
      <c r="CC32" s="341"/>
      <c r="CD32" s="341"/>
      <c r="CE32" s="341"/>
      <c r="CF32" s="341"/>
      <c r="CG32" s="341"/>
      <c r="CH32" s="341"/>
      <c r="CI32" s="341"/>
      <c r="CJ32" s="341"/>
      <c r="CK32" s="341"/>
      <c r="CL32" s="341"/>
      <c r="CM32" s="341"/>
      <c r="CN32" s="341"/>
      <c r="CO32" s="341"/>
      <c r="CP32" s="341"/>
      <c r="CQ32" s="341"/>
      <c r="CR32" s="341"/>
      <c r="CS32" s="341"/>
      <c r="CT32" s="341"/>
      <c r="CU32" s="341"/>
      <c r="CV32" s="341"/>
      <c r="CW32" s="341"/>
      <c r="CX32" s="341"/>
      <c r="CY32" s="341"/>
      <c r="CZ32" s="341"/>
      <c r="DA32" s="341"/>
      <c r="DB32" s="341"/>
      <c r="DC32" s="341"/>
      <c r="DD32" s="341"/>
      <c r="DE32" s="341"/>
      <c r="DF32" s="341"/>
      <c r="DG32" s="341"/>
      <c r="DH32" s="341"/>
      <c r="DI32" s="341"/>
      <c r="DJ32" s="341"/>
      <c r="DK32" s="341"/>
      <c r="DL32" s="341"/>
      <c r="DM32" s="341"/>
      <c r="DN32" s="341"/>
      <c r="DO32" s="341"/>
      <c r="DP32" s="341"/>
      <c r="DQ32" s="341"/>
      <c r="DR32" s="341"/>
      <c r="DS32" s="341"/>
      <c r="DT32" s="341"/>
      <c r="DU32" s="341"/>
      <c r="DV32" s="341"/>
      <c r="DW32" s="341"/>
      <c r="DX32" s="341"/>
      <c r="DY32" s="341"/>
      <c r="DZ32" s="341"/>
    </row>
    <row r="33" spans="1:130" s="340" customFormat="1" ht="15.9" customHeight="1" thickBot="1">
      <c r="A33" s="367" t="s">
        <v>503</v>
      </c>
      <c r="C33" s="356"/>
      <c r="D33" s="638" t="s">
        <v>198</v>
      </c>
      <c r="E33" s="638"/>
      <c r="F33" s="638"/>
      <c r="G33" s="355"/>
      <c r="H33" s="366" t="str">
        <f>AT33</f>
        <v/>
      </c>
      <c r="I33" s="364" t="str">
        <f>AU33</f>
        <v/>
      </c>
      <c r="J33" s="353" t="s">
        <v>199</v>
      </c>
      <c r="K33" s="366" t="str">
        <f>IF(LEFT($AL33,1)="","",LEFT($AL33,1))</f>
        <v/>
      </c>
      <c r="L33" s="365" t="str">
        <f>IF(MID($AL33,2,1)="","",MID($AL33,2,1))</f>
        <v/>
      </c>
      <c r="M33" s="365" t="str">
        <f>IF(MID($AL33,3,1)="","",MID($AL33,3,1))</f>
        <v/>
      </c>
      <c r="N33" s="365" t="str">
        <f>IF(MID($AL33,4,1)="","",MID($AL33,4,1))</f>
        <v/>
      </c>
      <c r="O33" s="365" t="str">
        <f>IF(MID($AL33,5,1)="","",MID($AL33,5,1))</f>
        <v/>
      </c>
      <c r="P33" s="364" t="str">
        <f>IF(RIGHT(AL33)="","",RIGHT(AL33))</f>
        <v/>
      </c>
      <c r="Q33" s="353" t="s">
        <v>199</v>
      </c>
      <c r="R33" s="363" t="str">
        <f>IF(AR33="","",AR33)</f>
        <v/>
      </c>
      <c r="S33" s="346"/>
      <c r="T33" s="346"/>
      <c r="U33" s="346"/>
      <c r="V33" s="346"/>
      <c r="W33" s="346"/>
      <c r="X33" s="346"/>
      <c r="Y33" s="346"/>
      <c r="Z33" s="346"/>
      <c r="AA33" s="346"/>
      <c r="AF33" s="362"/>
      <c r="AG33" s="351" t="s">
        <v>502</v>
      </c>
      <c r="AH33" s="640"/>
      <c r="AI33" s="641"/>
      <c r="AJ33" s="642"/>
      <c r="AK33" s="350" t="s">
        <v>199</v>
      </c>
      <c r="AL33" s="647"/>
      <c r="AM33" s="648"/>
      <c r="AN33" s="648"/>
      <c r="AO33" s="648"/>
      <c r="AP33" s="649"/>
      <c r="AQ33" s="350" t="s">
        <v>199</v>
      </c>
      <c r="AR33" s="361"/>
      <c r="AS33" s="344"/>
      <c r="AT33" s="344" t="str">
        <f>LEFT(AH33)</f>
        <v/>
      </c>
      <c r="AU33" s="344" t="str">
        <f>MID(AH33,2,1)</f>
        <v/>
      </c>
      <c r="AV33" s="360"/>
      <c r="AW33" s="359"/>
      <c r="AX33" s="359"/>
      <c r="AY33" s="338"/>
      <c r="AZ33" s="341"/>
      <c r="BA33" s="341"/>
      <c r="BB33" s="341"/>
      <c r="BC33" s="341"/>
      <c r="BD33" s="341"/>
      <c r="BE33" s="341"/>
      <c r="BF33" s="341"/>
      <c r="BG33" s="341"/>
      <c r="BH33" s="341"/>
      <c r="BI33" s="341"/>
      <c r="BJ33" s="341"/>
      <c r="BK33" s="341"/>
      <c r="BL33" s="341"/>
      <c r="BM33" s="341"/>
      <c r="BN33" s="341"/>
      <c r="BO33" s="341"/>
      <c r="BP33" s="341"/>
      <c r="BQ33" s="341"/>
      <c r="BR33" s="341"/>
      <c r="BS33" s="341"/>
      <c r="BT33" s="341"/>
      <c r="BU33" s="341"/>
      <c r="BV33" s="341"/>
      <c r="BW33" s="341"/>
      <c r="BX33" s="341"/>
      <c r="BY33" s="341"/>
      <c r="BZ33" s="341"/>
      <c r="CA33" s="341"/>
      <c r="CB33" s="341"/>
      <c r="CC33" s="341"/>
      <c r="CD33" s="341"/>
      <c r="CE33" s="341"/>
      <c r="CF33" s="341"/>
      <c r="CG33" s="341"/>
      <c r="CH33" s="341"/>
      <c r="CI33" s="341"/>
      <c r="CJ33" s="341"/>
      <c r="CK33" s="341"/>
      <c r="CL33" s="341"/>
      <c r="CM33" s="341"/>
      <c r="CN33" s="341"/>
      <c r="CO33" s="341"/>
      <c r="CP33" s="341"/>
      <c r="CQ33" s="341"/>
      <c r="CR33" s="341"/>
      <c r="CS33" s="341"/>
      <c r="CT33" s="341"/>
      <c r="CU33" s="341"/>
      <c r="CV33" s="341"/>
      <c r="CW33" s="341"/>
      <c r="CX33" s="341"/>
      <c r="CY33" s="341"/>
      <c r="CZ33" s="341"/>
      <c r="DA33" s="341"/>
      <c r="DB33" s="341"/>
      <c r="DC33" s="341"/>
      <c r="DD33" s="341"/>
      <c r="DE33" s="341"/>
      <c r="DF33" s="341"/>
      <c r="DG33" s="341"/>
      <c r="DH33" s="341"/>
      <c r="DI33" s="341"/>
      <c r="DJ33" s="341"/>
      <c r="DK33" s="341"/>
      <c r="DL33" s="341"/>
      <c r="DM33" s="341"/>
      <c r="DN33" s="341"/>
      <c r="DO33" s="341"/>
      <c r="DP33" s="341"/>
      <c r="DQ33" s="341"/>
      <c r="DR33" s="341"/>
      <c r="DS33" s="341"/>
      <c r="DT33" s="341"/>
      <c r="DU33" s="341"/>
      <c r="DV33" s="341"/>
      <c r="DW33" s="341"/>
      <c r="DX33" s="341"/>
      <c r="DY33" s="341"/>
      <c r="DZ33" s="341"/>
    </row>
    <row r="34" spans="1:130" s="340" customFormat="1" ht="15.9" customHeight="1" thickBot="1">
      <c r="C34" s="356"/>
      <c r="D34" s="638" t="s">
        <v>189</v>
      </c>
      <c r="E34" s="638"/>
      <c r="F34" s="638"/>
      <c r="G34" s="355"/>
      <c r="H34" s="370" t="str">
        <f t="shared" ref="H34" si="2">BB34</f>
        <v/>
      </c>
      <c r="I34" s="369" t="str">
        <f t="shared" ref="I34" si="3">BC34</f>
        <v/>
      </c>
      <c r="J34" s="369" t="str">
        <f t="shared" ref="J34" si="4">BD34</f>
        <v/>
      </c>
      <c r="K34" s="369" t="str">
        <f t="shared" ref="K34" si="5">BE34</f>
        <v/>
      </c>
      <c r="L34" s="369" t="str">
        <f t="shared" ref="L34" si="6">BF34</f>
        <v/>
      </c>
      <c r="M34" s="369" t="str">
        <f t="shared" ref="M34" si="7">BG34</f>
        <v/>
      </c>
      <c r="N34" s="369" t="str">
        <f t="shared" ref="N34" si="8">BH34</f>
        <v/>
      </c>
      <c r="O34" s="369" t="str">
        <f t="shared" ref="O34" si="9">BI34</f>
        <v/>
      </c>
      <c r="P34" s="369" t="str">
        <f t="shared" ref="P34" si="10">BJ34</f>
        <v/>
      </c>
      <c r="Q34" s="369" t="str">
        <f t="shared" ref="Q34" si="11">BK34</f>
        <v/>
      </c>
      <c r="R34" s="369" t="str">
        <f t="shared" ref="R34" si="12">BL34</f>
        <v/>
      </c>
      <c r="S34" s="369" t="str">
        <f t="shared" ref="S34" si="13">BM34</f>
        <v/>
      </c>
      <c r="T34" s="369" t="str">
        <f t="shared" ref="T34" si="14">BN34</f>
        <v/>
      </c>
      <c r="U34" s="369" t="str">
        <f t="shared" ref="U34" si="15">BO34</f>
        <v/>
      </c>
      <c r="V34" s="369" t="str">
        <f t="shared" ref="V34" si="16">BP34</f>
        <v/>
      </c>
      <c r="W34" s="369" t="str">
        <f t="shared" ref="W34" si="17">BQ34</f>
        <v/>
      </c>
      <c r="X34" s="369" t="str">
        <f t="shared" ref="X34" si="18">BR34</f>
        <v/>
      </c>
      <c r="Y34" s="369" t="str">
        <f t="shared" ref="Y34" si="19">BS34</f>
        <v/>
      </c>
      <c r="Z34" s="369" t="str">
        <f t="shared" ref="Z34" si="20">BT34</f>
        <v/>
      </c>
      <c r="AA34" s="368" t="str">
        <f t="shared" ref="AA34" si="21">BU34</f>
        <v/>
      </c>
      <c r="AF34" s="339"/>
      <c r="AG34" s="351" t="s">
        <v>189</v>
      </c>
      <c r="AH34" s="640"/>
      <c r="AI34" s="641"/>
      <c r="AJ34" s="641"/>
      <c r="AK34" s="641"/>
      <c r="AL34" s="641"/>
      <c r="AM34" s="641"/>
      <c r="AN34" s="641"/>
      <c r="AO34" s="641"/>
      <c r="AP34" s="641"/>
      <c r="AQ34" s="641"/>
      <c r="AR34" s="641"/>
      <c r="AS34" s="641"/>
      <c r="AT34" s="641"/>
      <c r="AU34" s="641"/>
      <c r="AV34" s="641"/>
      <c r="AW34" s="641"/>
      <c r="AX34" s="642"/>
      <c r="AY34" s="357" t="s">
        <v>501</v>
      </c>
      <c r="AZ34" s="358" t="str">
        <f>ASC(AH34)</f>
        <v/>
      </c>
      <c r="BA34" s="358" t="str">
        <f>SUBSTITUTE(SUBSTITUTE(SUBSTITUTE(SUBSTITUTE(SUBSTITUTE(SUBSTITUTE(SUBSTITUTE(SUBSTITUTE(SUBSTITUTE(SUBSTITUTE(SUBSTITUTE(SUBSTITUTE(SUBSTITUTE(SUBSTITUTE(SUBSTITUTE(SUBSTITUTE(SUBSTITUTE(SUBSTITUTE(SUBSTITUTE(SUBSTITUTE(SUBSTITUTE(SUBSTITUTE(SUBSTITUTE(SUBSTITUTE(SUBSTITUTE(AZ34,"が","か゛"),"ぎ","き゛"),"ぐ","く゛"),"げ","け゛"),"ご","こ゛"),"ざ","さ゛"),"じ","し゛"),"ず","す゛"),"ぜ","せ゛"),"ぞ","そ゛"),"だ","た゛"),"ぢ","ち゛"),"づ","つ゛"),"で","て゛"),"ど","と゛"),"ば","は゛"),"び","ひ゛"),"ぶ","ふ゛"),"べ","へ゛"),"ぼ","ほ゛"),"ぱ","は゜"),"ぴ","ひ゜"),"ぷ","ふ゜"),"ぺ","へ゜"),"ぽ","ほ゜")</f>
        <v/>
      </c>
      <c r="BB34" s="358" t="str">
        <f>DBCS(MID($BA34,COLUMNS($BB34:BB34),1))</f>
        <v/>
      </c>
      <c r="BC34" s="358" t="str">
        <f>DBCS(MID($BA34,COLUMNS($BB34:BC34),1))</f>
        <v/>
      </c>
      <c r="BD34" s="358" t="str">
        <f>DBCS(MID($BA34,COLUMNS($BB34:BD34),1))</f>
        <v/>
      </c>
      <c r="BE34" s="358" t="str">
        <f>DBCS(MID($BA34,COLUMNS($BB34:BE34),1))</f>
        <v/>
      </c>
      <c r="BF34" s="358" t="str">
        <f>DBCS(MID($BA34,COLUMNS($BB34:BF34),1))</f>
        <v/>
      </c>
      <c r="BG34" s="358" t="str">
        <f>DBCS(MID($BA34,COLUMNS($BB34:BG34),1))</f>
        <v/>
      </c>
      <c r="BH34" s="358" t="str">
        <f>DBCS(MID($BA34,COLUMNS($BB34:BH34),1))</f>
        <v/>
      </c>
      <c r="BI34" s="358" t="str">
        <f>DBCS(MID($BA34,COLUMNS($BB34:BI34),1))</f>
        <v/>
      </c>
      <c r="BJ34" s="358" t="str">
        <f>DBCS(MID($BA34,COLUMNS($BB34:BJ34),1))</f>
        <v/>
      </c>
      <c r="BK34" s="358" t="str">
        <f>DBCS(MID($BA34,COLUMNS($BB34:BK34),1))</f>
        <v/>
      </c>
      <c r="BL34" s="358" t="str">
        <f>DBCS(MID($BA34,COLUMNS($BB34:BL34),1))</f>
        <v/>
      </c>
      <c r="BM34" s="358" t="str">
        <f>DBCS(MID($BA34,COLUMNS($BB34:BM34),1))</f>
        <v/>
      </c>
      <c r="BN34" s="358" t="str">
        <f>DBCS(MID($BA34,COLUMNS($BB34:BN34),1))</f>
        <v/>
      </c>
      <c r="BO34" s="358" t="str">
        <f>DBCS(MID($BA34,COLUMNS($BB34:BO34),1))</f>
        <v/>
      </c>
      <c r="BP34" s="358" t="str">
        <f>DBCS(MID($BA34,COLUMNS($BB34:BP34),1))</f>
        <v/>
      </c>
      <c r="BQ34" s="358" t="str">
        <f>DBCS(MID($BA34,COLUMNS($BB34:BQ34),1))</f>
        <v/>
      </c>
      <c r="BR34" s="358" t="str">
        <f>DBCS(MID($BA34,COLUMNS($BB34:BR34),1))</f>
        <v/>
      </c>
      <c r="BS34" s="358" t="str">
        <f>DBCS(MID($BA34,COLUMNS($BB34:BS34),1))</f>
        <v/>
      </c>
      <c r="BT34" s="358" t="str">
        <f>DBCS(MID($BA34,COLUMNS($BB34:BT34),1))</f>
        <v/>
      </c>
      <c r="BU34" s="358" t="str">
        <f>DBCS(MID($BA34,COLUMNS($BB34:BU34),1))</f>
        <v/>
      </c>
      <c r="BV34" s="358" t="str">
        <f>DBCS(MID($BA34,COLUMNS($BB34:BV34),1))</f>
        <v/>
      </c>
      <c r="BW34" s="358" t="str">
        <f>DBCS(MID($BA34,COLUMNS($BB34:BW34),1))</f>
        <v/>
      </c>
      <c r="BX34" s="358" t="str">
        <f>DBCS(MID($BA34,COLUMNS($BB34:BX34),1))</f>
        <v/>
      </c>
      <c r="BY34" s="358" t="str">
        <f>DBCS(MID($BA34,COLUMNS($BB34:BY34),1))</f>
        <v/>
      </c>
      <c r="BZ34" s="358" t="str">
        <f>DBCS(MID($BA34,COLUMNS($BB34:BZ34),1))</f>
        <v/>
      </c>
      <c r="CA34" s="358" t="str">
        <f>DBCS(MID($BA34,COLUMNS($BB34:CA34),1))</f>
        <v/>
      </c>
      <c r="CB34" s="358" t="str">
        <f>DBCS(MID($BA34,COLUMNS($BB34:CB34),1))</f>
        <v/>
      </c>
      <c r="CC34" s="358" t="str">
        <f>DBCS(MID($BA34,COLUMNS($BB34:CC34),1))</f>
        <v/>
      </c>
      <c r="CD34" s="358" t="str">
        <f>DBCS(MID($BA34,COLUMNS($BB34:CD34),1))</f>
        <v/>
      </c>
      <c r="CE34" s="358" t="str">
        <f>DBCS(MID($BA34,COLUMNS($BB34:CE34),1))</f>
        <v/>
      </c>
      <c r="CF34" s="358" t="str">
        <f>DBCS(MID($BA34,COLUMNS($BB34:CF34),1))</f>
        <v/>
      </c>
      <c r="CG34" s="358" t="str">
        <f>DBCS(MID($BA34,COLUMNS($BB34:CG34),1))</f>
        <v/>
      </c>
      <c r="CH34" s="358" t="str">
        <f>DBCS(MID($BA34,COLUMNS($BB34:CH34),1))</f>
        <v/>
      </c>
      <c r="CI34" s="358" t="str">
        <f>DBCS(MID($BA34,COLUMNS($BB34:CI34),1))</f>
        <v/>
      </c>
      <c r="CJ34" s="358" t="str">
        <f>DBCS(MID($BA34,COLUMNS($BB34:CJ34),1))</f>
        <v/>
      </c>
      <c r="CK34" s="358" t="str">
        <f>DBCS(MID($BA34,COLUMNS($BB34:CK34),1))</f>
        <v/>
      </c>
      <c r="CL34" s="358" t="str">
        <f>DBCS(MID($BA34,COLUMNS($BB34:CL34),1))</f>
        <v/>
      </c>
      <c r="CM34" s="358" t="str">
        <f>DBCS(MID($BA34,COLUMNS($BB34:CM34),1))</f>
        <v/>
      </c>
      <c r="CN34" s="358" t="str">
        <f>DBCS(MID($BA34,COLUMNS($BB34:CN34),1))</f>
        <v/>
      </c>
      <c r="CO34" s="358" t="str">
        <f>DBCS(MID($BA34,COLUMNS($BB34:CO34),1))</f>
        <v/>
      </c>
      <c r="CP34" s="341"/>
      <c r="CQ34" s="341"/>
      <c r="CR34" s="341"/>
      <c r="CS34" s="341"/>
      <c r="CT34" s="341"/>
      <c r="CU34" s="341"/>
      <c r="CV34" s="341"/>
      <c r="CW34" s="341"/>
      <c r="CX34" s="341"/>
      <c r="CY34" s="341"/>
      <c r="CZ34" s="341"/>
      <c r="DA34" s="341"/>
      <c r="DB34" s="341"/>
      <c r="DC34" s="341"/>
      <c r="DD34" s="341"/>
      <c r="DE34" s="341"/>
      <c r="DF34" s="341"/>
      <c r="DG34" s="341"/>
      <c r="DH34" s="341"/>
      <c r="DI34" s="341"/>
      <c r="DJ34" s="341"/>
      <c r="DK34" s="341"/>
      <c r="DL34" s="341"/>
      <c r="DM34" s="341"/>
      <c r="DN34" s="341"/>
      <c r="DO34" s="341"/>
      <c r="DP34" s="341"/>
      <c r="DQ34" s="341"/>
      <c r="DR34" s="341"/>
      <c r="DS34" s="341"/>
      <c r="DT34" s="341"/>
      <c r="DU34" s="341"/>
      <c r="DV34" s="341"/>
      <c r="DW34" s="341"/>
      <c r="DX34" s="341"/>
      <c r="DY34" s="341"/>
      <c r="DZ34" s="341"/>
    </row>
    <row r="35" spans="1:130" s="340" customFormat="1" ht="15.9" customHeight="1" thickBot="1">
      <c r="C35" s="356"/>
      <c r="D35" s="638" t="s">
        <v>153</v>
      </c>
      <c r="E35" s="638"/>
      <c r="F35" s="638"/>
      <c r="G35" s="355"/>
      <c r="H35" s="366" t="str">
        <f>LEFT(AH35)</f>
        <v/>
      </c>
      <c r="I35" s="365" t="str">
        <f>MID($AH35,2,1)</f>
        <v/>
      </c>
      <c r="J35" s="365" t="str">
        <f>MID($AH35,3,1)</f>
        <v/>
      </c>
      <c r="K35" s="365" t="str">
        <f>MID($AH35,4,1)</f>
        <v/>
      </c>
      <c r="L35" s="365" t="str">
        <f>MID($AH35,5,1)</f>
        <v/>
      </c>
      <c r="M35" s="365" t="str">
        <f>MID($AH35,6,1)</f>
        <v/>
      </c>
      <c r="N35" s="365" t="str">
        <f>MID($AH35,7,1)</f>
        <v/>
      </c>
      <c r="O35" s="365" t="str">
        <f>MID($AH35,8,1)</f>
        <v/>
      </c>
      <c r="P35" s="365" t="str">
        <f>MID($AH35,9,1)</f>
        <v/>
      </c>
      <c r="Q35" s="365" t="str">
        <f>MID($AH35,10,1)</f>
        <v/>
      </c>
      <c r="R35" s="365" t="str">
        <f>MID($AH35,11,1)</f>
        <v/>
      </c>
      <c r="S35" s="365" t="str">
        <f>MID($AH35,12,1)</f>
        <v/>
      </c>
      <c r="T35" s="365" t="str">
        <f>MID($AH35,13,1)</f>
        <v/>
      </c>
      <c r="U35" s="365" t="str">
        <f>MID($AH35,14,1)</f>
        <v/>
      </c>
      <c r="V35" s="365" t="str">
        <f>MID($AH35,15,1)</f>
        <v/>
      </c>
      <c r="W35" s="365" t="str">
        <f>MID($AH35,16,1)</f>
        <v/>
      </c>
      <c r="X35" s="365" t="str">
        <f>MID($AH35,17,1)</f>
        <v/>
      </c>
      <c r="Y35" s="365" t="str">
        <f>MID($AH35,18,1)</f>
        <v/>
      </c>
      <c r="Z35" s="365" t="str">
        <f>MID($AH35,19,1)</f>
        <v/>
      </c>
      <c r="AA35" s="364" t="str">
        <f>MID($AH35,20,1)</f>
        <v/>
      </c>
      <c r="AC35" s="639" t="s">
        <v>235</v>
      </c>
      <c r="AD35" s="639"/>
      <c r="AE35" s="639"/>
      <c r="AF35" s="339"/>
      <c r="AG35" s="351" t="s">
        <v>153</v>
      </c>
      <c r="AH35" s="640"/>
      <c r="AI35" s="641"/>
      <c r="AJ35" s="641"/>
      <c r="AK35" s="641"/>
      <c r="AL35" s="641"/>
      <c r="AM35" s="641"/>
      <c r="AN35" s="641"/>
      <c r="AO35" s="641"/>
      <c r="AP35" s="641"/>
      <c r="AQ35" s="641"/>
      <c r="AR35" s="641"/>
      <c r="AS35" s="641"/>
      <c r="AT35" s="641"/>
      <c r="AU35" s="641"/>
      <c r="AV35" s="641"/>
      <c r="AW35" s="641"/>
      <c r="AX35" s="642"/>
      <c r="AY35" s="357" t="s">
        <v>501</v>
      </c>
      <c r="AZ35" s="341"/>
      <c r="BA35" s="341"/>
      <c r="BB35" s="341"/>
      <c r="BC35" s="341"/>
      <c r="BD35" s="341"/>
      <c r="BE35" s="341"/>
      <c r="BF35" s="341"/>
      <c r="BG35" s="341"/>
      <c r="BH35" s="341"/>
      <c r="BI35" s="341"/>
      <c r="BJ35" s="341"/>
      <c r="BK35" s="341"/>
      <c r="BL35" s="341"/>
      <c r="BM35" s="341"/>
      <c r="BN35" s="341"/>
      <c r="BO35" s="341"/>
      <c r="BP35" s="341"/>
      <c r="BQ35" s="341"/>
      <c r="BR35" s="341"/>
      <c r="BS35" s="341"/>
      <c r="BT35" s="341"/>
      <c r="BU35" s="341"/>
      <c r="BV35" s="341"/>
      <c r="BW35" s="341"/>
      <c r="BX35" s="341"/>
      <c r="BY35" s="341"/>
      <c r="BZ35" s="341"/>
      <c r="CA35" s="341"/>
      <c r="CB35" s="341"/>
      <c r="CC35" s="341"/>
      <c r="CD35" s="341"/>
      <c r="CE35" s="341"/>
      <c r="CF35" s="341"/>
      <c r="CG35" s="341"/>
      <c r="CH35" s="341"/>
      <c r="CI35" s="341"/>
      <c r="CJ35" s="341"/>
      <c r="CK35" s="341"/>
      <c r="CL35" s="341"/>
      <c r="CM35" s="341"/>
      <c r="CN35" s="341"/>
      <c r="CO35" s="341"/>
      <c r="CP35" s="341"/>
      <c r="CQ35" s="341"/>
      <c r="CR35" s="341"/>
      <c r="CS35" s="341"/>
      <c r="CT35" s="341"/>
      <c r="CU35" s="341"/>
      <c r="CV35" s="341"/>
      <c r="CW35" s="341"/>
      <c r="CX35" s="341"/>
      <c r="CY35" s="341"/>
      <c r="CZ35" s="341"/>
      <c r="DA35" s="341"/>
      <c r="DB35" s="341"/>
      <c r="DC35" s="341"/>
      <c r="DD35" s="341"/>
      <c r="DE35" s="341"/>
      <c r="DF35" s="341"/>
      <c r="DG35" s="341"/>
      <c r="DH35" s="341"/>
      <c r="DI35" s="341"/>
      <c r="DJ35" s="341"/>
      <c r="DK35" s="341"/>
      <c r="DL35" s="341"/>
      <c r="DM35" s="341"/>
      <c r="DN35" s="341"/>
      <c r="DO35" s="341"/>
      <c r="DP35" s="341"/>
      <c r="DQ35" s="341"/>
      <c r="DR35" s="341"/>
      <c r="DS35" s="341"/>
      <c r="DT35" s="341"/>
      <c r="DU35" s="341"/>
      <c r="DV35" s="341"/>
      <c r="DW35" s="341"/>
      <c r="DX35" s="341"/>
      <c r="DY35" s="341"/>
      <c r="DZ35" s="341"/>
    </row>
    <row r="36" spans="1:130" s="340" customFormat="1" ht="15.9" customHeight="1" thickBot="1">
      <c r="C36" s="356"/>
      <c r="D36" s="638" t="s">
        <v>200</v>
      </c>
      <c r="E36" s="638"/>
      <c r="F36" s="638"/>
      <c r="G36" s="355"/>
      <c r="H36" s="354" t="str">
        <f>AG37</f>
        <v/>
      </c>
      <c r="I36" s="353" t="s">
        <v>199</v>
      </c>
      <c r="J36" s="643" t="str">
        <f>IF(AK36="","",AK36)</f>
        <v/>
      </c>
      <c r="K36" s="644"/>
      <c r="L36" s="353" t="s">
        <v>201</v>
      </c>
      <c r="M36" s="643" t="str">
        <f>IF(AM36="","",AM36)</f>
        <v/>
      </c>
      <c r="N36" s="644"/>
      <c r="O36" s="353" t="s">
        <v>202</v>
      </c>
      <c r="P36" s="643" t="str">
        <f>IF(AO36="","",AO36)</f>
        <v/>
      </c>
      <c r="Q36" s="644"/>
      <c r="R36" s="346" t="s">
        <v>203</v>
      </c>
      <c r="S36" s="346"/>
      <c r="T36" s="346"/>
      <c r="U36" s="346"/>
      <c r="V36" s="346"/>
      <c r="W36" s="346"/>
      <c r="X36" s="346"/>
      <c r="Y36" s="346"/>
      <c r="Z36" s="346"/>
      <c r="AA36" s="346"/>
      <c r="AD36" s="352" t="s">
        <v>161</v>
      </c>
      <c r="AF36" s="339"/>
      <c r="AG36" s="351" t="s">
        <v>200</v>
      </c>
      <c r="AH36" s="645"/>
      <c r="AI36" s="646"/>
      <c r="AJ36" s="350" t="s">
        <v>199</v>
      </c>
      <c r="AK36" s="349"/>
      <c r="AL36" s="348" t="s">
        <v>306</v>
      </c>
      <c r="AM36" s="349"/>
      <c r="AN36" s="348" t="s">
        <v>202</v>
      </c>
      <c r="AO36" s="349"/>
      <c r="AP36" s="339" t="s">
        <v>203</v>
      </c>
      <c r="AQ36" s="339"/>
      <c r="AR36" s="339"/>
      <c r="AS36" s="339"/>
      <c r="AT36" s="339"/>
      <c r="AU36" s="339"/>
      <c r="AV36" s="339"/>
      <c r="AW36" s="339"/>
      <c r="AX36" s="339"/>
      <c r="AY36" s="338"/>
      <c r="AZ36" s="341"/>
      <c r="BA36" s="341"/>
      <c r="BB36" s="341"/>
      <c r="BC36" s="341"/>
      <c r="BD36" s="341"/>
      <c r="BE36" s="341"/>
      <c r="BF36" s="341"/>
      <c r="BG36" s="341"/>
      <c r="BH36" s="341"/>
      <c r="BI36" s="341"/>
      <c r="BJ36" s="341"/>
      <c r="BK36" s="341"/>
      <c r="BL36" s="341"/>
      <c r="BM36" s="341"/>
      <c r="BN36" s="341"/>
      <c r="BO36" s="341"/>
      <c r="BP36" s="341"/>
      <c r="BQ36" s="341"/>
      <c r="BR36" s="341"/>
      <c r="BS36" s="341"/>
      <c r="BT36" s="341"/>
      <c r="BU36" s="341"/>
      <c r="BV36" s="341"/>
      <c r="BW36" s="341"/>
      <c r="BX36" s="341"/>
      <c r="BY36" s="341"/>
      <c r="BZ36" s="341"/>
      <c r="CA36" s="341"/>
      <c r="CB36" s="341"/>
      <c r="CC36" s="341"/>
      <c r="CD36" s="341"/>
      <c r="CE36" s="341"/>
      <c r="CF36" s="341"/>
      <c r="CG36" s="341"/>
      <c r="CH36" s="341"/>
      <c r="CI36" s="341"/>
      <c r="CJ36" s="341"/>
      <c r="CK36" s="341"/>
      <c r="CL36" s="341"/>
      <c r="CM36" s="341"/>
      <c r="CN36" s="341"/>
      <c r="CO36" s="341"/>
      <c r="CP36" s="341"/>
      <c r="CQ36" s="341"/>
      <c r="CR36" s="341"/>
      <c r="CS36" s="341"/>
      <c r="CT36" s="341"/>
      <c r="CU36" s="341"/>
      <c r="CV36" s="341"/>
      <c r="CW36" s="341"/>
      <c r="CX36" s="341"/>
      <c r="CY36" s="341"/>
      <c r="CZ36" s="341"/>
      <c r="DA36" s="341"/>
      <c r="DB36" s="341"/>
      <c r="DC36" s="341"/>
      <c r="DD36" s="341"/>
      <c r="DE36" s="341"/>
      <c r="DF36" s="341"/>
      <c r="DG36" s="341"/>
      <c r="DH36" s="341"/>
      <c r="DI36" s="341"/>
      <c r="DJ36" s="341"/>
      <c r="DK36" s="341"/>
      <c r="DL36" s="341"/>
      <c r="DM36" s="341"/>
      <c r="DN36" s="341"/>
      <c r="DO36" s="341"/>
      <c r="DP36" s="341"/>
      <c r="DQ36" s="341"/>
      <c r="DR36" s="341"/>
      <c r="DS36" s="341"/>
      <c r="DT36" s="341"/>
      <c r="DU36" s="341"/>
      <c r="DV36" s="341"/>
      <c r="DW36" s="341"/>
      <c r="DX36" s="341"/>
      <c r="DY36" s="341"/>
      <c r="DZ36" s="341"/>
    </row>
    <row r="37" spans="1:130" s="340" customFormat="1" ht="15.9" customHeight="1">
      <c r="AF37" s="339"/>
      <c r="AG37" s="344" t="str">
        <f>LEFT(AH36)</f>
        <v/>
      </c>
      <c r="AH37" s="343" t="s">
        <v>500</v>
      </c>
      <c r="AI37" s="338"/>
      <c r="AJ37" s="338"/>
      <c r="AK37" s="338"/>
      <c r="AL37" s="342" t="s">
        <v>499</v>
      </c>
      <c r="AM37" s="338"/>
      <c r="AN37" s="338"/>
      <c r="AO37" s="338"/>
      <c r="AP37" s="338"/>
      <c r="AQ37" s="338"/>
      <c r="AR37" s="338"/>
      <c r="AS37" s="338"/>
      <c r="AT37" s="338"/>
      <c r="AU37" s="338"/>
      <c r="AV37" s="338"/>
      <c r="AW37" s="338"/>
      <c r="AX37" s="338"/>
      <c r="AY37" s="338"/>
      <c r="AZ37" s="341"/>
      <c r="BA37" s="341"/>
      <c r="BB37" s="341"/>
      <c r="BC37" s="341"/>
      <c r="BD37" s="341"/>
      <c r="BE37" s="341"/>
      <c r="BF37" s="341"/>
      <c r="BG37" s="341"/>
      <c r="BH37" s="341"/>
      <c r="BI37" s="341"/>
      <c r="BJ37" s="341"/>
      <c r="BK37" s="341"/>
      <c r="BL37" s="341"/>
      <c r="BM37" s="341"/>
      <c r="BN37" s="341"/>
      <c r="BO37" s="341"/>
      <c r="BP37" s="341"/>
      <c r="BQ37" s="341"/>
      <c r="BR37" s="341"/>
      <c r="BS37" s="341"/>
      <c r="BT37" s="341"/>
      <c r="BU37" s="341"/>
      <c r="BV37" s="341"/>
      <c r="BW37" s="341"/>
      <c r="BX37" s="341"/>
      <c r="BY37" s="341"/>
      <c r="BZ37" s="341"/>
      <c r="CA37" s="341"/>
      <c r="CB37" s="341"/>
      <c r="CC37" s="341"/>
      <c r="CD37" s="341"/>
      <c r="CE37" s="341"/>
      <c r="CF37" s="341"/>
      <c r="CG37" s="341"/>
      <c r="CH37" s="341"/>
      <c r="CI37" s="341"/>
      <c r="CJ37" s="341"/>
      <c r="CK37" s="341"/>
      <c r="CL37" s="341"/>
      <c r="CM37" s="341"/>
      <c r="CN37" s="341"/>
      <c r="CO37" s="341"/>
      <c r="CP37" s="341"/>
      <c r="CQ37" s="341"/>
      <c r="CR37" s="341"/>
      <c r="CS37" s="341"/>
      <c r="CT37" s="341"/>
      <c r="CU37" s="341"/>
      <c r="CV37" s="341"/>
      <c r="CW37" s="341"/>
      <c r="CX37" s="341"/>
      <c r="CY37" s="341"/>
      <c r="CZ37" s="341"/>
      <c r="DA37" s="341"/>
      <c r="DB37" s="341"/>
      <c r="DC37" s="341"/>
      <c r="DD37" s="341"/>
      <c r="DE37" s="341"/>
      <c r="DF37" s="341"/>
      <c r="DG37" s="341"/>
      <c r="DH37" s="341"/>
      <c r="DI37" s="341"/>
      <c r="DJ37" s="341"/>
      <c r="DK37" s="341"/>
      <c r="DL37" s="341"/>
      <c r="DM37" s="341"/>
      <c r="DN37" s="341"/>
      <c r="DO37" s="341"/>
      <c r="DP37" s="341"/>
      <c r="DQ37" s="341"/>
      <c r="DR37" s="341"/>
      <c r="DS37" s="341"/>
      <c r="DT37" s="341"/>
      <c r="DU37" s="341"/>
      <c r="DV37" s="341"/>
      <c r="DW37" s="341"/>
      <c r="DX37" s="341"/>
      <c r="DY37" s="341"/>
      <c r="DZ37" s="341"/>
    </row>
    <row r="38" spans="1:130" s="340" customFormat="1" ht="15.9" customHeight="1">
      <c r="AF38" s="360"/>
      <c r="AG38" s="360"/>
      <c r="AZ38" s="341"/>
      <c r="BA38" s="341"/>
      <c r="BB38" s="341"/>
      <c r="BC38" s="341"/>
      <c r="BD38" s="341"/>
      <c r="BE38" s="341"/>
      <c r="BF38" s="341"/>
      <c r="BG38" s="341"/>
      <c r="BH38" s="341"/>
      <c r="BI38" s="341"/>
      <c r="BJ38" s="341"/>
      <c r="BK38" s="341"/>
      <c r="BL38" s="341"/>
      <c r="BM38" s="341"/>
      <c r="BN38" s="341"/>
      <c r="BO38" s="341"/>
      <c r="BP38" s="341"/>
      <c r="BQ38" s="341"/>
      <c r="BR38" s="341"/>
      <c r="BS38" s="341"/>
      <c r="BT38" s="341"/>
      <c r="BU38" s="341"/>
      <c r="BV38" s="341"/>
      <c r="BW38" s="341"/>
      <c r="BX38" s="341"/>
      <c r="BY38" s="341"/>
      <c r="BZ38" s="341"/>
      <c r="CA38" s="341"/>
      <c r="CB38" s="341"/>
      <c r="CC38" s="341"/>
      <c r="CD38" s="341"/>
      <c r="CE38" s="341"/>
      <c r="CF38" s="341"/>
      <c r="CG38" s="341"/>
      <c r="CH38" s="341"/>
      <c r="CI38" s="341"/>
      <c r="CJ38" s="341"/>
      <c r="CK38" s="341"/>
      <c r="CL38" s="341"/>
      <c r="CM38" s="341"/>
      <c r="CN38" s="341"/>
      <c r="CO38" s="341"/>
      <c r="CP38" s="341"/>
      <c r="CQ38" s="341"/>
      <c r="CR38" s="341"/>
      <c r="CS38" s="341"/>
      <c r="CT38" s="341"/>
      <c r="CU38" s="341"/>
      <c r="CV38" s="341"/>
      <c r="CW38" s="341"/>
      <c r="CX38" s="341"/>
      <c r="CY38" s="341"/>
      <c r="CZ38" s="341"/>
      <c r="DA38" s="341"/>
      <c r="DB38" s="341"/>
      <c r="DC38" s="341"/>
      <c r="DD38" s="341"/>
      <c r="DE38" s="341"/>
      <c r="DF38" s="341"/>
      <c r="DG38" s="341"/>
      <c r="DH38" s="341"/>
      <c r="DI38" s="341"/>
      <c r="DJ38" s="341"/>
      <c r="DK38" s="341"/>
      <c r="DL38" s="341"/>
      <c r="DM38" s="341"/>
      <c r="DN38" s="341"/>
      <c r="DO38" s="341"/>
      <c r="DP38" s="341"/>
      <c r="DQ38" s="341"/>
      <c r="DR38" s="341"/>
      <c r="DS38" s="341"/>
      <c r="DT38" s="341"/>
      <c r="DU38" s="341"/>
      <c r="DV38" s="341"/>
      <c r="DW38" s="341"/>
      <c r="DX38" s="341"/>
      <c r="DY38" s="341"/>
      <c r="DZ38" s="341"/>
    </row>
    <row r="39" spans="1:130" s="340" customFormat="1" ht="15.9" customHeight="1" thickBot="1">
      <c r="AF39" s="339"/>
      <c r="AG39" s="362"/>
      <c r="AH39" s="362"/>
      <c r="AI39" s="362"/>
      <c r="AJ39" s="362"/>
      <c r="AK39" s="344"/>
      <c r="AL39" s="344"/>
      <c r="AM39" s="342" t="s">
        <v>504</v>
      </c>
      <c r="AN39" s="344"/>
      <c r="AO39" s="344"/>
      <c r="AP39" s="339"/>
      <c r="AQ39" s="339"/>
      <c r="AR39" s="342"/>
      <c r="AS39" s="339"/>
      <c r="AT39" s="339"/>
      <c r="AU39" s="339"/>
      <c r="AV39" s="339"/>
      <c r="AW39" s="339"/>
      <c r="AX39" s="339"/>
      <c r="AY39" s="338"/>
      <c r="AZ39" s="341"/>
      <c r="BA39" s="341"/>
      <c r="BB39" s="341"/>
      <c r="BC39" s="341"/>
      <c r="BD39" s="341"/>
      <c r="BE39" s="341"/>
      <c r="BF39" s="341"/>
      <c r="BG39" s="341"/>
      <c r="BH39" s="341"/>
      <c r="BI39" s="341"/>
      <c r="BJ39" s="341"/>
      <c r="BK39" s="341"/>
      <c r="BL39" s="341"/>
      <c r="BM39" s="341"/>
      <c r="BN39" s="341"/>
      <c r="BO39" s="341"/>
      <c r="BP39" s="341"/>
      <c r="BQ39" s="341"/>
      <c r="BR39" s="341"/>
      <c r="BS39" s="341"/>
      <c r="BT39" s="341"/>
      <c r="BU39" s="341"/>
      <c r="BV39" s="341"/>
      <c r="BW39" s="341"/>
      <c r="BX39" s="341"/>
      <c r="BY39" s="341"/>
      <c r="BZ39" s="341"/>
      <c r="CA39" s="341"/>
      <c r="CB39" s="341"/>
      <c r="CC39" s="341"/>
      <c r="CD39" s="341"/>
      <c r="CE39" s="341"/>
      <c r="CF39" s="341"/>
      <c r="CG39" s="341"/>
      <c r="CH39" s="341"/>
      <c r="CI39" s="341"/>
      <c r="CJ39" s="341"/>
      <c r="CK39" s="341"/>
      <c r="CL39" s="341"/>
      <c r="CM39" s="341"/>
      <c r="CN39" s="341"/>
      <c r="CO39" s="341"/>
      <c r="CP39" s="341"/>
      <c r="CQ39" s="341"/>
      <c r="CR39" s="341"/>
      <c r="CS39" s="341"/>
      <c r="CT39" s="341"/>
      <c r="CU39" s="341"/>
      <c r="CV39" s="341"/>
      <c r="CW39" s="341"/>
      <c r="CX39" s="341"/>
      <c r="CY39" s="341"/>
      <c r="CZ39" s="341"/>
      <c r="DA39" s="341"/>
      <c r="DB39" s="341"/>
      <c r="DC39" s="341"/>
      <c r="DD39" s="341"/>
      <c r="DE39" s="341"/>
      <c r="DF39" s="341"/>
      <c r="DG39" s="341"/>
      <c r="DH39" s="341"/>
      <c r="DI39" s="341"/>
      <c r="DJ39" s="341"/>
      <c r="DK39" s="341"/>
      <c r="DL39" s="341"/>
      <c r="DM39" s="341"/>
      <c r="DN39" s="341"/>
      <c r="DO39" s="341"/>
      <c r="DP39" s="341"/>
      <c r="DQ39" s="341"/>
      <c r="DR39" s="341"/>
      <c r="DS39" s="341"/>
      <c r="DT39" s="341"/>
      <c r="DU39" s="341"/>
      <c r="DV39" s="341"/>
      <c r="DW39" s="341"/>
      <c r="DX39" s="341"/>
      <c r="DY39" s="341"/>
      <c r="DZ39" s="341"/>
    </row>
    <row r="40" spans="1:130" s="340" customFormat="1" ht="15.9" customHeight="1" thickBot="1">
      <c r="A40" s="367" t="s">
        <v>503</v>
      </c>
      <c r="C40" s="356"/>
      <c r="D40" s="638" t="s">
        <v>198</v>
      </c>
      <c r="E40" s="638"/>
      <c r="F40" s="638"/>
      <c r="G40" s="355"/>
      <c r="H40" s="366" t="str">
        <f>AT40</f>
        <v/>
      </c>
      <c r="I40" s="364" t="str">
        <f>AU40</f>
        <v/>
      </c>
      <c r="J40" s="353" t="s">
        <v>199</v>
      </c>
      <c r="K40" s="366" t="str">
        <f>IF(LEFT($AL40,1)="","",LEFT($AL40,1))</f>
        <v/>
      </c>
      <c r="L40" s="365" t="str">
        <f>IF(MID($AL40,2,1)="","",MID($AL40,2,1))</f>
        <v/>
      </c>
      <c r="M40" s="365" t="str">
        <f>IF(MID($AL40,3,1)="","",MID($AL40,3,1))</f>
        <v/>
      </c>
      <c r="N40" s="365" t="str">
        <f>IF(MID($AL40,4,1)="","",MID($AL40,4,1))</f>
        <v/>
      </c>
      <c r="O40" s="365" t="str">
        <f>IF(MID($AL40,5,1)="","",MID($AL40,5,1))</f>
        <v/>
      </c>
      <c r="P40" s="364" t="str">
        <f>IF(RIGHT(AL40)="","",RIGHT(AL40))</f>
        <v/>
      </c>
      <c r="Q40" s="353" t="s">
        <v>199</v>
      </c>
      <c r="R40" s="363" t="str">
        <f>IF(AR40="","",AR40)</f>
        <v/>
      </c>
      <c r="S40" s="346"/>
      <c r="T40" s="346"/>
      <c r="U40" s="346"/>
      <c r="V40" s="346"/>
      <c r="W40" s="346"/>
      <c r="X40" s="346"/>
      <c r="Y40" s="346"/>
      <c r="Z40" s="346"/>
      <c r="AA40" s="346"/>
      <c r="AF40" s="362"/>
      <c r="AG40" s="351" t="s">
        <v>502</v>
      </c>
      <c r="AH40" s="640"/>
      <c r="AI40" s="641"/>
      <c r="AJ40" s="642"/>
      <c r="AK40" s="350" t="s">
        <v>199</v>
      </c>
      <c r="AL40" s="647"/>
      <c r="AM40" s="648"/>
      <c r="AN40" s="648"/>
      <c r="AO40" s="648"/>
      <c r="AP40" s="649"/>
      <c r="AQ40" s="350" t="s">
        <v>199</v>
      </c>
      <c r="AR40" s="361"/>
      <c r="AS40" s="344"/>
      <c r="AT40" s="344" t="str">
        <f>LEFT(AH40)</f>
        <v/>
      </c>
      <c r="AU40" s="344" t="str">
        <f>MID(AH40,2,1)</f>
        <v/>
      </c>
      <c r="AV40" s="360"/>
      <c r="AW40" s="359"/>
      <c r="AX40" s="359"/>
      <c r="AY40" s="338"/>
      <c r="AZ40" s="341"/>
      <c r="BA40" s="341"/>
      <c r="BB40" s="341"/>
      <c r="BC40" s="341"/>
      <c r="BD40" s="341"/>
      <c r="BE40" s="341"/>
      <c r="BF40" s="341"/>
      <c r="BG40" s="341"/>
      <c r="BH40" s="341"/>
      <c r="BI40" s="341"/>
      <c r="BJ40" s="341"/>
      <c r="BK40" s="341"/>
      <c r="BL40" s="341"/>
      <c r="BM40" s="341"/>
      <c r="BN40" s="341"/>
      <c r="BO40" s="341"/>
      <c r="BP40" s="341"/>
      <c r="BQ40" s="341"/>
      <c r="BR40" s="341"/>
      <c r="BS40" s="341"/>
      <c r="BT40" s="341"/>
      <c r="BU40" s="341"/>
      <c r="BV40" s="341"/>
      <c r="BW40" s="341"/>
      <c r="BX40" s="341"/>
      <c r="BY40" s="341"/>
      <c r="BZ40" s="341"/>
      <c r="CA40" s="341"/>
      <c r="CB40" s="341"/>
      <c r="CC40" s="341"/>
      <c r="CD40" s="341"/>
      <c r="CE40" s="341"/>
      <c r="CF40" s="341"/>
      <c r="CG40" s="341"/>
      <c r="CH40" s="341"/>
      <c r="CI40" s="341"/>
      <c r="CJ40" s="341"/>
      <c r="CK40" s="341"/>
      <c r="CL40" s="341"/>
      <c r="CM40" s="341"/>
      <c r="CN40" s="341"/>
      <c r="CO40" s="341"/>
      <c r="CP40" s="341"/>
      <c r="CQ40" s="341"/>
      <c r="CR40" s="341"/>
      <c r="CS40" s="341"/>
      <c r="CT40" s="341"/>
      <c r="CU40" s="341"/>
      <c r="CV40" s="341"/>
      <c r="CW40" s="341"/>
      <c r="CX40" s="341"/>
      <c r="CY40" s="341"/>
      <c r="CZ40" s="341"/>
      <c r="DA40" s="341"/>
      <c r="DB40" s="341"/>
      <c r="DC40" s="341"/>
      <c r="DD40" s="341"/>
      <c r="DE40" s="341"/>
      <c r="DF40" s="341"/>
      <c r="DG40" s="341"/>
      <c r="DH40" s="341"/>
      <c r="DI40" s="341"/>
      <c r="DJ40" s="341"/>
      <c r="DK40" s="341"/>
      <c r="DL40" s="341"/>
      <c r="DM40" s="341"/>
      <c r="DN40" s="341"/>
      <c r="DO40" s="341"/>
      <c r="DP40" s="341"/>
      <c r="DQ40" s="341"/>
      <c r="DR40" s="341"/>
      <c r="DS40" s="341"/>
      <c r="DT40" s="341"/>
      <c r="DU40" s="341"/>
      <c r="DV40" s="341"/>
      <c r="DW40" s="341"/>
      <c r="DX40" s="341"/>
      <c r="DY40" s="341"/>
      <c r="DZ40" s="341"/>
    </row>
    <row r="41" spans="1:130" s="340" customFormat="1" ht="15.9" customHeight="1" thickBot="1">
      <c r="C41" s="356"/>
      <c r="D41" s="638" t="s">
        <v>189</v>
      </c>
      <c r="E41" s="638"/>
      <c r="F41" s="638"/>
      <c r="G41" s="355"/>
      <c r="H41" s="370" t="str">
        <f t="shared" ref="H41" si="22">BB41</f>
        <v/>
      </c>
      <c r="I41" s="369" t="str">
        <f t="shared" ref="I41" si="23">BC41</f>
        <v/>
      </c>
      <c r="J41" s="369" t="str">
        <f t="shared" ref="J41" si="24">BD41</f>
        <v/>
      </c>
      <c r="K41" s="369" t="str">
        <f t="shared" ref="K41" si="25">BE41</f>
        <v/>
      </c>
      <c r="L41" s="369" t="str">
        <f t="shared" ref="L41" si="26">BF41</f>
        <v/>
      </c>
      <c r="M41" s="369" t="str">
        <f t="shared" ref="M41" si="27">BG41</f>
        <v/>
      </c>
      <c r="N41" s="369" t="str">
        <f t="shared" ref="N41" si="28">BH41</f>
        <v/>
      </c>
      <c r="O41" s="369" t="str">
        <f t="shared" ref="O41" si="29">BI41</f>
        <v/>
      </c>
      <c r="P41" s="369" t="str">
        <f t="shared" ref="P41" si="30">BJ41</f>
        <v/>
      </c>
      <c r="Q41" s="369" t="str">
        <f t="shared" ref="Q41" si="31">BK41</f>
        <v/>
      </c>
      <c r="R41" s="369" t="str">
        <f t="shared" ref="R41" si="32">BL41</f>
        <v/>
      </c>
      <c r="S41" s="369" t="str">
        <f t="shared" ref="S41" si="33">BM41</f>
        <v/>
      </c>
      <c r="T41" s="369" t="str">
        <f t="shared" ref="T41" si="34">BN41</f>
        <v/>
      </c>
      <c r="U41" s="369" t="str">
        <f t="shared" ref="U41" si="35">BO41</f>
        <v/>
      </c>
      <c r="V41" s="369" t="str">
        <f t="shared" ref="V41" si="36">BP41</f>
        <v/>
      </c>
      <c r="W41" s="369" t="str">
        <f t="shared" ref="W41" si="37">BQ41</f>
        <v/>
      </c>
      <c r="X41" s="369" t="str">
        <f t="shared" ref="X41" si="38">BR41</f>
        <v/>
      </c>
      <c r="Y41" s="369" t="str">
        <f t="shared" ref="Y41" si="39">BS41</f>
        <v/>
      </c>
      <c r="Z41" s="369" t="str">
        <f t="shared" ref="Z41" si="40">BT41</f>
        <v/>
      </c>
      <c r="AA41" s="368" t="str">
        <f t="shared" ref="AA41" si="41">BU41</f>
        <v/>
      </c>
      <c r="AF41" s="339"/>
      <c r="AG41" s="351" t="s">
        <v>189</v>
      </c>
      <c r="AH41" s="640"/>
      <c r="AI41" s="641"/>
      <c r="AJ41" s="641"/>
      <c r="AK41" s="641"/>
      <c r="AL41" s="641"/>
      <c r="AM41" s="641"/>
      <c r="AN41" s="641"/>
      <c r="AO41" s="641"/>
      <c r="AP41" s="641"/>
      <c r="AQ41" s="641"/>
      <c r="AR41" s="641"/>
      <c r="AS41" s="641"/>
      <c r="AT41" s="641"/>
      <c r="AU41" s="641"/>
      <c r="AV41" s="641"/>
      <c r="AW41" s="641"/>
      <c r="AX41" s="642"/>
      <c r="AY41" s="357" t="s">
        <v>501</v>
      </c>
      <c r="AZ41" s="358" t="str">
        <f>ASC(AH41)</f>
        <v/>
      </c>
      <c r="BA41" s="358" t="str">
        <f>SUBSTITUTE(SUBSTITUTE(SUBSTITUTE(SUBSTITUTE(SUBSTITUTE(SUBSTITUTE(SUBSTITUTE(SUBSTITUTE(SUBSTITUTE(SUBSTITUTE(SUBSTITUTE(SUBSTITUTE(SUBSTITUTE(SUBSTITUTE(SUBSTITUTE(SUBSTITUTE(SUBSTITUTE(SUBSTITUTE(SUBSTITUTE(SUBSTITUTE(SUBSTITUTE(SUBSTITUTE(SUBSTITUTE(SUBSTITUTE(SUBSTITUTE(AZ41,"が","か゛"),"ぎ","き゛"),"ぐ","く゛"),"げ","け゛"),"ご","こ゛"),"ざ","さ゛"),"じ","し゛"),"ず","す゛"),"ぜ","せ゛"),"ぞ","そ゛"),"だ","た゛"),"ぢ","ち゛"),"づ","つ゛"),"で","て゛"),"ど","と゛"),"ば","は゛"),"び","ひ゛"),"ぶ","ふ゛"),"べ","へ゛"),"ぼ","ほ゛"),"ぱ","は゜"),"ぴ","ひ゜"),"ぷ","ふ゜"),"ぺ","へ゜"),"ぽ","ほ゜")</f>
        <v/>
      </c>
      <c r="BB41" s="358" t="str">
        <f>DBCS(MID($BA41,COLUMNS($BB41:BB41),1))</f>
        <v/>
      </c>
      <c r="BC41" s="358" t="str">
        <f>DBCS(MID($BA41,COLUMNS($BB41:BC41),1))</f>
        <v/>
      </c>
      <c r="BD41" s="358" t="str">
        <f>DBCS(MID($BA41,COLUMNS($BB41:BD41),1))</f>
        <v/>
      </c>
      <c r="BE41" s="358" t="str">
        <f>DBCS(MID($BA41,COLUMNS($BB41:BE41),1))</f>
        <v/>
      </c>
      <c r="BF41" s="358" t="str">
        <f>DBCS(MID($BA41,COLUMNS($BB41:BF41),1))</f>
        <v/>
      </c>
      <c r="BG41" s="358" t="str">
        <f>DBCS(MID($BA41,COLUMNS($BB41:BG41),1))</f>
        <v/>
      </c>
      <c r="BH41" s="358" t="str">
        <f>DBCS(MID($BA41,COLUMNS($BB41:BH41),1))</f>
        <v/>
      </c>
      <c r="BI41" s="358" t="str">
        <f>DBCS(MID($BA41,COLUMNS($BB41:BI41),1))</f>
        <v/>
      </c>
      <c r="BJ41" s="358" t="str">
        <f>DBCS(MID($BA41,COLUMNS($BB41:BJ41),1))</f>
        <v/>
      </c>
      <c r="BK41" s="358" t="str">
        <f>DBCS(MID($BA41,COLUMNS($BB41:BK41),1))</f>
        <v/>
      </c>
      <c r="BL41" s="358" t="str">
        <f>DBCS(MID($BA41,COLUMNS($BB41:BL41),1))</f>
        <v/>
      </c>
      <c r="BM41" s="358" t="str">
        <f>DBCS(MID($BA41,COLUMNS($BB41:BM41),1))</f>
        <v/>
      </c>
      <c r="BN41" s="358" t="str">
        <f>DBCS(MID($BA41,COLUMNS($BB41:BN41),1))</f>
        <v/>
      </c>
      <c r="BO41" s="358" t="str">
        <f>DBCS(MID($BA41,COLUMNS($BB41:BO41),1))</f>
        <v/>
      </c>
      <c r="BP41" s="358" t="str">
        <f>DBCS(MID($BA41,COLUMNS($BB41:BP41),1))</f>
        <v/>
      </c>
      <c r="BQ41" s="358" t="str">
        <f>DBCS(MID($BA41,COLUMNS($BB41:BQ41),1))</f>
        <v/>
      </c>
      <c r="BR41" s="358" t="str">
        <f>DBCS(MID($BA41,COLUMNS($BB41:BR41),1))</f>
        <v/>
      </c>
      <c r="BS41" s="358" t="str">
        <f>DBCS(MID($BA41,COLUMNS($BB41:BS41),1))</f>
        <v/>
      </c>
      <c r="BT41" s="358" t="str">
        <f>DBCS(MID($BA41,COLUMNS($BB41:BT41),1))</f>
        <v/>
      </c>
      <c r="BU41" s="358" t="str">
        <f>DBCS(MID($BA41,COLUMNS($BB41:BU41),1))</f>
        <v/>
      </c>
      <c r="BV41" s="358" t="str">
        <f>DBCS(MID($BA41,COLUMNS($BB41:BV41),1))</f>
        <v/>
      </c>
      <c r="BW41" s="358" t="str">
        <f>DBCS(MID($BA41,COLUMNS($BB41:BW41),1))</f>
        <v/>
      </c>
      <c r="BX41" s="358" t="str">
        <f>DBCS(MID($BA41,COLUMNS($BB41:BX41),1))</f>
        <v/>
      </c>
      <c r="BY41" s="358" t="str">
        <f>DBCS(MID($BA41,COLUMNS($BB41:BY41),1))</f>
        <v/>
      </c>
      <c r="BZ41" s="358" t="str">
        <f>DBCS(MID($BA41,COLUMNS($BB41:BZ41),1))</f>
        <v/>
      </c>
      <c r="CA41" s="358" t="str">
        <f>DBCS(MID($BA41,COLUMNS($BB41:CA41),1))</f>
        <v/>
      </c>
      <c r="CB41" s="358" t="str">
        <f>DBCS(MID($BA41,COLUMNS($BB41:CB41),1))</f>
        <v/>
      </c>
      <c r="CC41" s="358" t="str">
        <f>DBCS(MID($BA41,COLUMNS($BB41:CC41),1))</f>
        <v/>
      </c>
      <c r="CD41" s="358" t="str">
        <f>DBCS(MID($BA41,COLUMNS($BB41:CD41),1))</f>
        <v/>
      </c>
      <c r="CE41" s="358" t="str">
        <f>DBCS(MID($BA41,COLUMNS($BB41:CE41),1))</f>
        <v/>
      </c>
      <c r="CF41" s="358" t="str">
        <f>DBCS(MID($BA41,COLUMNS($BB41:CF41),1))</f>
        <v/>
      </c>
      <c r="CG41" s="358" t="str">
        <f>DBCS(MID($BA41,COLUMNS($BB41:CG41),1))</f>
        <v/>
      </c>
      <c r="CH41" s="358" t="str">
        <f>DBCS(MID($BA41,COLUMNS($BB41:CH41),1))</f>
        <v/>
      </c>
      <c r="CI41" s="358" t="str">
        <f>DBCS(MID($BA41,COLUMNS($BB41:CI41),1))</f>
        <v/>
      </c>
      <c r="CJ41" s="358" t="str">
        <f>DBCS(MID($BA41,COLUMNS($BB41:CJ41),1))</f>
        <v/>
      </c>
      <c r="CK41" s="358" t="str">
        <f>DBCS(MID($BA41,COLUMNS($BB41:CK41),1))</f>
        <v/>
      </c>
      <c r="CL41" s="358" t="str">
        <f>DBCS(MID($BA41,COLUMNS($BB41:CL41),1))</f>
        <v/>
      </c>
      <c r="CM41" s="358" t="str">
        <f>DBCS(MID($BA41,COLUMNS($BB41:CM41),1))</f>
        <v/>
      </c>
      <c r="CN41" s="358" t="str">
        <f>DBCS(MID($BA41,COLUMNS($BB41:CN41),1))</f>
        <v/>
      </c>
      <c r="CO41" s="358" t="str">
        <f>DBCS(MID($BA41,COLUMNS($BB41:CO41),1))</f>
        <v/>
      </c>
      <c r="CP41" s="341"/>
      <c r="CQ41" s="341"/>
      <c r="CR41" s="341"/>
      <c r="CS41" s="341"/>
      <c r="CT41" s="341"/>
      <c r="CU41" s="341"/>
      <c r="CV41" s="341"/>
      <c r="CW41" s="341"/>
      <c r="CX41" s="341"/>
      <c r="CY41" s="341"/>
      <c r="CZ41" s="341"/>
      <c r="DA41" s="341"/>
      <c r="DB41" s="341"/>
      <c r="DC41" s="341"/>
      <c r="DD41" s="341"/>
      <c r="DE41" s="341"/>
      <c r="DF41" s="341"/>
      <c r="DG41" s="341"/>
      <c r="DH41" s="341"/>
      <c r="DI41" s="341"/>
      <c r="DJ41" s="341"/>
      <c r="DK41" s="341"/>
      <c r="DL41" s="341"/>
      <c r="DM41" s="341"/>
      <c r="DN41" s="341"/>
      <c r="DO41" s="341"/>
      <c r="DP41" s="341"/>
      <c r="DQ41" s="341"/>
      <c r="DR41" s="341"/>
      <c r="DS41" s="341"/>
      <c r="DT41" s="341"/>
      <c r="DU41" s="341"/>
      <c r="DV41" s="341"/>
      <c r="DW41" s="341"/>
      <c r="DX41" s="341"/>
      <c r="DY41" s="341"/>
      <c r="DZ41" s="341"/>
    </row>
    <row r="42" spans="1:130" s="340" customFormat="1" ht="15.9" customHeight="1" thickBot="1">
      <c r="C42" s="356"/>
      <c r="D42" s="638" t="s">
        <v>153</v>
      </c>
      <c r="E42" s="638"/>
      <c r="F42" s="638"/>
      <c r="G42" s="355"/>
      <c r="H42" s="366" t="str">
        <f>LEFT(AH42)</f>
        <v/>
      </c>
      <c r="I42" s="365" t="str">
        <f>MID($AH42,2,1)</f>
        <v/>
      </c>
      <c r="J42" s="365" t="str">
        <f>MID($AH42,3,1)</f>
        <v/>
      </c>
      <c r="K42" s="365" t="str">
        <f>MID($AH42,4,1)</f>
        <v/>
      </c>
      <c r="L42" s="365" t="str">
        <f>MID($AH42,5,1)</f>
        <v/>
      </c>
      <c r="M42" s="365" t="str">
        <f>MID($AH42,6,1)</f>
        <v/>
      </c>
      <c r="N42" s="365" t="str">
        <f>MID($AH42,7,1)</f>
        <v/>
      </c>
      <c r="O42" s="365" t="str">
        <f>MID($AH42,8,1)</f>
        <v/>
      </c>
      <c r="P42" s="365" t="str">
        <f>MID($AH42,9,1)</f>
        <v/>
      </c>
      <c r="Q42" s="365" t="str">
        <f>MID($AH42,10,1)</f>
        <v/>
      </c>
      <c r="R42" s="365" t="str">
        <f>MID($AH42,11,1)</f>
        <v/>
      </c>
      <c r="S42" s="365" t="str">
        <f>MID($AH42,12,1)</f>
        <v/>
      </c>
      <c r="T42" s="365" t="str">
        <f>MID($AH42,13,1)</f>
        <v/>
      </c>
      <c r="U42" s="365" t="str">
        <f>MID($AH42,14,1)</f>
        <v/>
      </c>
      <c r="V42" s="365" t="str">
        <f>MID($AH42,15,1)</f>
        <v/>
      </c>
      <c r="W42" s="365" t="str">
        <f>MID($AH42,16,1)</f>
        <v/>
      </c>
      <c r="X42" s="365" t="str">
        <f>MID($AH42,17,1)</f>
        <v/>
      </c>
      <c r="Y42" s="365" t="str">
        <f>MID($AH42,18,1)</f>
        <v/>
      </c>
      <c r="Z42" s="365" t="str">
        <f>MID($AH42,19,1)</f>
        <v/>
      </c>
      <c r="AA42" s="364" t="str">
        <f>MID($AH42,20,1)</f>
        <v/>
      </c>
      <c r="AC42" s="639" t="s">
        <v>235</v>
      </c>
      <c r="AD42" s="639"/>
      <c r="AE42" s="639"/>
      <c r="AF42" s="339"/>
      <c r="AG42" s="351" t="s">
        <v>153</v>
      </c>
      <c r="AH42" s="640"/>
      <c r="AI42" s="641"/>
      <c r="AJ42" s="641"/>
      <c r="AK42" s="641"/>
      <c r="AL42" s="641"/>
      <c r="AM42" s="641"/>
      <c r="AN42" s="641"/>
      <c r="AO42" s="641"/>
      <c r="AP42" s="641"/>
      <c r="AQ42" s="641"/>
      <c r="AR42" s="641"/>
      <c r="AS42" s="641"/>
      <c r="AT42" s="641"/>
      <c r="AU42" s="641"/>
      <c r="AV42" s="641"/>
      <c r="AW42" s="641"/>
      <c r="AX42" s="642"/>
      <c r="AY42" s="357" t="s">
        <v>501</v>
      </c>
      <c r="AZ42" s="341"/>
      <c r="BA42" s="341"/>
      <c r="BB42" s="341"/>
      <c r="BC42" s="341"/>
      <c r="BD42" s="341"/>
      <c r="BE42" s="341"/>
      <c r="BF42" s="341"/>
      <c r="BG42" s="341"/>
      <c r="BH42" s="341"/>
      <c r="BI42" s="341"/>
      <c r="BJ42" s="341"/>
      <c r="BK42" s="341"/>
      <c r="BL42" s="341"/>
      <c r="BM42" s="341"/>
      <c r="BN42" s="341"/>
      <c r="BO42" s="341"/>
      <c r="BP42" s="341"/>
      <c r="BQ42" s="341"/>
      <c r="BR42" s="341"/>
      <c r="BS42" s="341"/>
      <c r="BT42" s="341"/>
      <c r="BU42" s="341"/>
      <c r="BV42" s="341"/>
      <c r="BW42" s="341"/>
      <c r="BX42" s="341"/>
      <c r="BY42" s="341"/>
      <c r="BZ42" s="341"/>
      <c r="CA42" s="341"/>
      <c r="CB42" s="341"/>
      <c r="CC42" s="341"/>
      <c r="CD42" s="341"/>
      <c r="CE42" s="341"/>
      <c r="CF42" s="341"/>
      <c r="CG42" s="341"/>
      <c r="CH42" s="341"/>
      <c r="CI42" s="341"/>
      <c r="CJ42" s="341"/>
      <c r="CK42" s="341"/>
      <c r="CL42" s="341"/>
      <c r="CM42" s="341"/>
      <c r="CN42" s="341"/>
      <c r="CO42" s="341"/>
      <c r="CP42" s="341"/>
      <c r="CQ42" s="341"/>
      <c r="CR42" s="341"/>
      <c r="CS42" s="341"/>
      <c r="CT42" s="341"/>
      <c r="CU42" s="341"/>
      <c r="CV42" s="341"/>
      <c r="CW42" s="341"/>
      <c r="CX42" s="341"/>
      <c r="CY42" s="341"/>
      <c r="CZ42" s="341"/>
      <c r="DA42" s="341"/>
      <c r="DB42" s="341"/>
      <c r="DC42" s="341"/>
      <c r="DD42" s="341"/>
      <c r="DE42" s="341"/>
      <c r="DF42" s="341"/>
      <c r="DG42" s="341"/>
      <c r="DH42" s="341"/>
      <c r="DI42" s="341"/>
      <c r="DJ42" s="341"/>
      <c r="DK42" s="341"/>
      <c r="DL42" s="341"/>
      <c r="DM42" s="341"/>
      <c r="DN42" s="341"/>
      <c r="DO42" s="341"/>
      <c r="DP42" s="341"/>
      <c r="DQ42" s="341"/>
      <c r="DR42" s="341"/>
      <c r="DS42" s="341"/>
      <c r="DT42" s="341"/>
      <c r="DU42" s="341"/>
      <c r="DV42" s="341"/>
      <c r="DW42" s="341"/>
      <c r="DX42" s="341"/>
      <c r="DY42" s="341"/>
      <c r="DZ42" s="341"/>
    </row>
    <row r="43" spans="1:130" s="340" customFormat="1" ht="15.9" customHeight="1" thickBot="1">
      <c r="C43" s="356"/>
      <c r="D43" s="638" t="s">
        <v>200</v>
      </c>
      <c r="E43" s="638"/>
      <c r="F43" s="638"/>
      <c r="G43" s="355"/>
      <c r="H43" s="354" t="str">
        <f>AG44</f>
        <v/>
      </c>
      <c r="I43" s="353" t="s">
        <v>199</v>
      </c>
      <c r="J43" s="643" t="str">
        <f>IF(AK43="","",AK43)</f>
        <v/>
      </c>
      <c r="K43" s="644"/>
      <c r="L43" s="353" t="s">
        <v>201</v>
      </c>
      <c r="M43" s="643" t="str">
        <f>IF(AM43="","",AM43)</f>
        <v/>
      </c>
      <c r="N43" s="644"/>
      <c r="O43" s="353" t="s">
        <v>202</v>
      </c>
      <c r="P43" s="643" t="str">
        <f>IF(AO43="","",AO43)</f>
        <v/>
      </c>
      <c r="Q43" s="644"/>
      <c r="R43" s="346" t="s">
        <v>203</v>
      </c>
      <c r="S43" s="346"/>
      <c r="T43" s="346"/>
      <c r="U43" s="346"/>
      <c r="V43" s="346"/>
      <c r="W43" s="346"/>
      <c r="X43" s="346"/>
      <c r="Y43" s="346"/>
      <c r="Z43" s="346"/>
      <c r="AA43" s="346"/>
      <c r="AD43" s="352" t="s">
        <v>161</v>
      </c>
      <c r="AF43" s="339"/>
      <c r="AG43" s="351" t="s">
        <v>200</v>
      </c>
      <c r="AH43" s="645"/>
      <c r="AI43" s="646"/>
      <c r="AJ43" s="350" t="s">
        <v>199</v>
      </c>
      <c r="AK43" s="349"/>
      <c r="AL43" s="348" t="s">
        <v>306</v>
      </c>
      <c r="AM43" s="349"/>
      <c r="AN43" s="348" t="s">
        <v>202</v>
      </c>
      <c r="AO43" s="349"/>
      <c r="AP43" s="339" t="s">
        <v>203</v>
      </c>
      <c r="AQ43" s="339"/>
      <c r="AR43" s="339"/>
      <c r="AS43" s="339"/>
      <c r="AT43" s="339"/>
      <c r="AU43" s="339"/>
      <c r="AV43" s="339"/>
      <c r="AW43" s="339"/>
      <c r="AX43" s="339"/>
      <c r="AY43" s="338"/>
      <c r="AZ43" s="341"/>
      <c r="BA43" s="341"/>
      <c r="BB43" s="341"/>
      <c r="BC43" s="341"/>
      <c r="BD43" s="341"/>
      <c r="BE43" s="341"/>
      <c r="BF43" s="341"/>
      <c r="BG43" s="341"/>
      <c r="BH43" s="341"/>
      <c r="BI43" s="341"/>
      <c r="BJ43" s="341"/>
      <c r="BK43" s="341"/>
      <c r="BL43" s="341"/>
      <c r="BM43" s="341"/>
      <c r="BN43" s="341"/>
      <c r="BO43" s="341"/>
      <c r="BP43" s="341"/>
      <c r="BQ43" s="341"/>
      <c r="BR43" s="341"/>
      <c r="BS43" s="341"/>
      <c r="BT43" s="341"/>
      <c r="BU43" s="341"/>
      <c r="BV43" s="341"/>
      <c r="BW43" s="341"/>
      <c r="BX43" s="341"/>
      <c r="BY43" s="341"/>
      <c r="BZ43" s="341"/>
      <c r="CA43" s="341"/>
      <c r="CB43" s="341"/>
      <c r="CC43" s="341"/>
      <c r="CD43" s="341"/>
      <c r="CE43" s="341"/>
      <c r="CF43" s="341"/>
      <c r="CG43" s="341"/>
      <c r="CH43" s="341"/>
      <c r="CI43" s="341"/>
      <c r="CJ43" s="341"/>
      <c r="CK43" s="341"/>
      <c r="CL43" s="341"/>
      <c r="CM43" s="341"/>
      <c r="CN43" s="341"/>
      <c r="CO43" s="341"/>
      <c r="CP43" s="341"/>
      <c r="CQ43" s="341"/>
      <c r="CR43" s="341"/>
      <c r="CS43" s="341"/>
      <c r="CT43" s="341"/>
      <c r="CU43" s="341"/>
      <c r="CV43" s="341"/>
      <c r="CW43" s="341"/>
      <c r="CX43" s="341"/>
      <c r="CY43" s="341"/>
      <c r="CZ43" s="341"/>
      <c r="DA43" s="341"/>
      <c r="DB43" s="341"/>
      <c r="DC43" s="341"/>
      <c r="DD43" s="341"/>
      <c r="DE43" s="341"/>
      <c r="DF43" s="341"/>
      <c r="DG43" s="341"/>
      <c r="DH43" s="341"/>
      <c r="DI43" s="341"/>
      <c r="DJ43" s="341"/>
      <c r="DK43" s="341"/>
      <c r="DL43" s="341"/>
      <c r="DM43" s="341"/>
      <c r="DN43" s="341"/>
      <c r="DO43" s="341"/>
      <c r="DP43" s="341"/>
      <c r="DQ43" s="341"/>
      <c r="DR43" s="341"/>
      <c r="DS43" s="341"/>
      <c r="DT43" s="341"/>
      <c r="DU43" s="341"/>
      <c r="DV43" s="341"/>
      <c r="DW43" s="341"/>
      <c r="DX43" s="341"/>
      <c r="DY43" s="341"/>
      <c r="DZ43" s="341"/>
    </row>
    <row r="44" spans="1:130" s="340" customFormat="1" ht="15.9" customHeight="1">
      <c r="AF44" s="339"/>
      <c r="AG44" s="344" t="str">
        <f>LEFT(AH43)</f>
        <v/>
      </c>
      <c r="AH44" s="343" t="s">
        <v>500</v>
      </c>
      <c r="AI44" s="338"/>
      <c r="AJ44" s="338"/>
      <c r="AK44" s="338"/>
      <c r="AL44" s="342" t="s">
        <v>499</v>
      </c>
      <c r="AM44" s="338"/>
      <c r="AN44" s="338"/>
      <c r="AO44" s="338"/>
      <c r="AP44" s="338"/>
      <c r="AQ44" s="338"/>
      <c r="AR44" s="338"/>
      <c r="AS44" s="338"/>
      <c r="AT44" s="338"/>
      <c r="AU44" s="338"/>
      <c r="AV44" s="338"/>
      <c r="AW44" s="338"/>
      <c r="AX44" s="338"/>
      <c r="AY44" s="338"/>
      <c r="AZ44" s="341"/>
      <c r="BA44" s="341"/>
      <c r="BB44" s="341"/>
      <c r="BC44" s="341"/>
      <c r="BD44" s="341"/>
      <c r="BE44" s="341"/>
      <c r="BF44" s="341"/>
      <c r="BG44" s="341"/>
      <c r="BH44" s="341"/>
      <c r="BI44" s="341"/>
      <c r="BJ44" s="341"/>
      <c r="BK44" s="341"/>
      <c r="BL44" s="341"/>
      <c r="BM44" s="341"/>
      <c r="BN44" s="341"/>
      <c r="BO44" s="341"/>
      <c r="BP44" s="341"/>
      <c r="BQ44" s="341"/>
      <c r="BR44" s="341"/>
      <c r="BS44" s="341"/>
      <c r="BT44" s="341"/>
      <c r="BU44" s="341"/>
      <c r="BV44" s="341"/>
      <c r="BW44" s="341"/>
      <c r="BX44" s="341"/>
      <c r="BY44" s="341"/>
      <c r="BZ44" s="341"/>
      <c r="CA44" s="341"/>
      <c r="CB44" s="341"/>
      <c r="CC44" s="341"/>
      <c r="CD44" s="341"/>
      <c r="CE44" s="341"/>
      <c r="CF44" s="341"/>
      <c r="CG44" s="341"/>
      <c r="CH44" s="341"/>
      <c r="CI44" s="341"/>
      <c r="CJ44" s="341"/>
      <c r="CK44" s="341"/>
      <c r="CL44" s="341"/>
      <c r="CM44" s="341"/>
      <c r="CN44" s="341"/>
      <c r="CO44" s="341"/>
      <c r="CP44" s="341"/>
      <c r="CQ44" s="341"/>
      <c r="CR44" s="341"/>
      <c r="CS44" s="341"/>
      <c r="CT44" s="341"/>
      <c r="CU44" s="341"/>
      <c r="CV44" s="341"/>
      <c r="CW44" s="341"/>
      <c r="CX44" s="341"/>
      <c r="CY44" s="341"/>
      <c r="CZ44" s="341"/>
      <c r="DA44" s="341"/>
      <c r="DB44" s="341"/>
      <c r="DC44" s="341"/>
      <c r="DD44" s="341"/>
      <c r="DE44" s="341"/>
      <c r="DF44" s="341"/>
      <c r="DG44" s="341"/>
      <c r="DH44" s="341"/>
      <c r="DI44" s="341"/>
      <c r="DJ44" s="341"/>
      <c r="DK44" s="341"/>
      <c r="DL44" s="341"/>
      <c r="DM44" s="341"/>
      <c r="DN44" s="341"/>
      <c r="DO44" s="341"/>
      <c r="DP44" s="341"/>
      <c r="DQ44" s="341"/>
      <c r="DR44" s="341"/>
      <c r="DS44" s="341"/>
      <c r="DT44" s="341"/>
      <c r="DU44" s="341"/>
      <c r="DV44" s="341"/>
      <c r="DW44" s="341"/>
      <c r="DX44" s="341"/>
      <c r="DY44" s="341"/>
      <c r="DZ44" s="341"/>
    </row>
    <row r="45" spans="1:130" s="340" customFormat="1" ht="15.9" customHeight="1">
      <c r="AF45" s="360"/>
      <c r="AG45" s="360"/>
      <c r="AZ45" s="341"/>
      <c r="BA45" s="341"/>
      <c r="BB45" s="341"/>
      <c r="BC45" s="341"/>
      <c r="BD45" s="341"/>
      <c r="BE45" s="341"/>
      <c r="BF45" s="341"/>
      <c r="BG45" s="341"/>
      <c r="BH45" s="341"/>
      <c r="BI45" s="341"/>
      <c r="BJ45" s="341"/>
      <c r="BK45" s="341"/>
      <c r="BL45" s="341"/>
      <c r="BM45" s="341"/>
      <c r="BN45" s="341"/>
      <c r="BO45" s="341"/>
      <c r="BP45" s="341"/>
      <c r="BQ45" s="341"/>
      <c r="BR45" s="341"/>
      <c r="BS45" s="341"/>
      <c r="BT45" s="341"/>
      <c r="BU45" s="341"/>
      <c r="BV45" s="341"/>
      <c r="BW45" s="341"/>
      <c r="BX45" s="341"/>
      <c r="BY45" s="341"/>
      <c r="BZ45" s="341"/>
      <c r="CA45" s="341"/>
      <c r="CB45" s="341"/>
      <c r="CC45" s="341"/>
      <c r="CD45" s="341"/>
      <c r="CE45" s="341"/>
      <c r="CF45" s="341"/>
      <c r="CG45" s="341"/>
      <c r="CH45" s="341"/>
      <c r="CI45" s="341"/>
      <c r="CJ45" s="341"/>
      <c r="CK45" s="341"/>
      <c r="CL45" s="341"/>
      <c r="CM45" s="341"/>
      <c r="CN45" s="341"/>
      <c r="CO45" s="341"/>
      <c r="CP45" s="341"/>
      <c r="CQ45" s="341"/>
      <c r="CR45" s="341"/>
      <c r="CS45" s="341"/>
      <c r="CT45" s="341"/>
      <c r="CU45" s="341"/>
      <c r="CV45" s="341"/>
      <c r="CW45" s="341"/>
      <c r="CX45" s="341"/>
      <c r="CY45" s="341"/>
      <c r="CZ45" s="341"/>
      <c r="DA45" s="341"/>
      <c r="DB45" s="341"/>
      <c r="DC45" s="341"/>
      <c r="DD45" s="341"/>
      <c r="DE45" s="341"/>
      <c r="DF45" s="341"/>
      <c r="DG45" s="341"/>
      <c r="DH45" s="341"/>
      <c r="DI45" s="341"/>
      <c r="DJ45" s="341"/>
      <c r="DK45" s="341"/>
      <c r="DL45" s="341"/>
      <c r="DM45" s="341"/>
      <c r="DN45" s="341"/>
      <c r="DO45" s="341"/>
      <c r="DP45" s="341"/>
      <c r="DQ45" s="341"/>
      <c r="DR45" s="341"/>
      <c r="DS45" s="341"/>
      <c r="DT45" s="341"/>
      <c r="DU45" s="341"/>
      <c r="DV45" s="341"/>
      <c r="DW45" s="341"/>
      <c r="DX45" s="341"/>
      <c r="DY45" s="341"/>
      <c r="DZ45" s="341"/>
    </row>
    <row r="46" spans="1:130" s="340" customFormat="1" ht="15.9" customHeight="1" thickBot="1">
      <c r="AF46" s="339"/>
      <c r="AG46" s="362"/>
      <c r="AH46" s="362"/>
      <c r="AI46" s="362"/>
      <c r="AJ46" s="362"/>
      <c r="AK46" s="344"/>
      <c r="AL46" s="344"/>
      <c r="AM46" s="342" t="s">
        <v>504</v>
      </c>
      <c r="AN46" s="344"/>
      <c r="AO46" s="344"/>
      <c r="AP46" s="339"/>
      <c r="AQ46" s="339"/>
      <c r="AR46" s="342"/>
      <c r="AS46" s="339"/>
      <c r="AT46" s="339"/>
      <c r="AU46" s="339"/>
      <c r="AV46" s="339"/>
      <c r="AW46" s="339"/>
      <c r="AX46" s="339"/>
      <c r="AY46" s="338"/>
      <c r="AZ46" s="341"/>
      <c r="BA46" s="341"/>
      <c r="BB46" s="341"/>
      <c r="BC46" s="341"/>
      <c r="BD46" s="341"/>
      <c r="BE46" s="341"/>
      <c r="BF46" s="341"/>
      <c r="BG46" s="341"/>
      <c r="BH46" s="341"/>
      <c r="BI46" s="341"/>
      <c r="BJ46" s="341"/>
      <c r="BK46" s="341"/>
      <c r="BL46" s="341"/>
      <c r="BM46" s="341"/>
      <c r="BN46" s="341"/>
      <c r="BO46" s="341"/>
      <c r="BP46" s="341"/>
      <c r="BQ46" s="341"/>
      <c r="BR46" s="341"/>
      <c r="BS46" s="341"/>
      <c r="BT46" s="341"/>
      <c r="BU46" s="341"/>
      <c r="BV46" s="341"/>
      <c r="BW46" s="341"/>
      <c r="BX46" s="341"/>
      <c r="BY46" s="341"/>
      <c r="BZ46" s="341"/>
      <c r="CA46" s="341"/>
      <c r="CB46" s="341"/>
      <c r="CC46" s="341"/>
      <c r="CD46" s="341"/>
      <c r="CE46" s="341"/>
      <c r="CF46" s="341"/>
      <c r="CG46" s="341"/>
      <c r="CH46" s="341"/>
      <c r="CI46" s="341"/>
      <c r="CJ46" s="341"/>
      <c r="CK46" s="341"/>
      <c r="CL46" s="341"/>
      <c r="CM46" s="341"/>
      <c r="CN46" s="341"/>
      <c r="CO46" s="341"/>
      <c r="CP46" s="341"/>
      <c r="CQ46" s="341"/>
      <c r="CR46" s="341"/>
      <c r="CS46" s="341"/>
      <c r="CT46" s="341"/>
      <c r="CU46" s="341"/>
      <c r="CV46" s="341"/>
      <c r="CW46" s="341"/>
      <c r="CX46" s="341"/>
      <c r="CY46" s="341"/>
      <c r="CZ46" s="341"/>
      <c r="DA46" s="341"/>
      <c r="DB46" s="341"/>
      <c r="DC46" s="341"/>
      <c r="DD46" s="341"/>
      <c r="DE46" s="341"/>
      <c r="DF46" s="341"/>
      <c r="DG46" s="341"/>
      <c r="DH46" s="341"/>
      <c r="DI46" s="341"/>
      <c r="DJ46" s="341"/>
      <c r="DK46" s="341"/>
      <c r="DL46" s="341"/>
      <c r="DM46" s="341"/>
      <c r="DN46" s="341"/>
      <c r="DO46" s="341"/>
      <c r="DP46" s="341"/>
      <c r="DQ46" s="341"/>
      <c r="DR46" s="341"/>
      <c r="DS46" s="341"/>
      <c r="DT46" s="341"/>
      <c r="DU46" s="341"/>
      <c r="DV46" s="341"/>
      <c r="DW46" s="341"/>
      <c r="DX46" s="341"/>
      <c r="DY46" s="341"/>
      <c r="DZ46" s="341"/>
    </row>
    <row r="47" spans="1:130" s="340" customFormat="1" ht="15.9" customHeight="1" thickBot="1">
      <c r="A47" s="367" t="s">
        <v>503</v>
      </c>
      <c r="C47" s="356"/>
      <c r="D47" s="638" t="s">
        <v>198</v>
      </c>
      <c r="E47" s="638"/>
      <c r="F47" s="638"/>
      <c r="G47" s="355"/>
      <c r="H47" s="366" t="str">
        <f>AT47</f>
        <v/>
      </c>
      <c r="I47" s="364" t="str">
        <f>AU47</f>
        <v/>
      </c>
      <c r="J47" s="353" t="s">
        <v>199</v>
      </c>
      <c r="K47" s="366" t="str">
        <f>IF(LEFT($AL47,1)="","",LEFT($AL47,1))</f>
        <v/>
      </c>
      <c r="L47" s="365" t="str">
        <f>IF(MID($AL47,2,1)="","",MID($AL47,2,1))</f>
        <v/>
      </c>
      <c r="M47" s="365" t="str">
        <f>IF(MID($AL47,3,1)="","",MID($AL47,3,1))</f>
        <v/>
      </c>
      <c r="N47" s="365" t="str">
        <f>IF(MID($AL47,4,1)="","",MID($AL47,4,1))</f>
        <v/>
      </c>
      <c r="O47" s="365" t="str">
        <f>IF(MID($AL47,5,1)="","",MID($AL47,5,1))</f>
        <v/>
      </c>
      <c r="P47" s="364" t="str">
        <f>IF(RIGHT(AL47)="","",RIGHT(AL47))</f>
        <v/>
      </c>
      <c r="Q47" s="353" t="s">
        <v>199</v>
      </c>
      <c r="R47" s="363" t="str">
        <f>IF(AR47="","",AR47)</f>
        <v/>
      </c>
      <c r="S47" s="346"/>
      <c r="T47" s="346"/>
      <c r="U47" s="346"/>
      <c r="V47" s="346"/>
      <c r="W47" s="346"/>
      <c r="X47" s="346"/>
      <c r="Y47" s="346"/>
      <c r="Z47" s="346"/>
      <c r="AA47" s="346"/>
      <c r="AF47" s="362"/>
      <c r="AG47" s="351" t="s">
        <v>502</v>
      </c>
      <c r="AH47" s="640"/>
      <c r="AI47" s="641"/>
      <c r="AJ47" s="642"/>
      <c r="AK47" s="350" t="s">
        <v>199</v>
      </c>
      <c r="AL47" s="647"/>
      <c r="AM47" s="648"/>
      <c r="AN47" s="648"/>
      <c r="AO47" s="648"/>
      <c r="AP47" s="649"/>
      <c r="AQ47" s="350" t="s">
        <v>199</v>
      </c>
      <c r="AR47" s="361"/>
      <c r="AS47" s="344"/>
      <c r="AT47" s="344" t="str">
        <f>LEFT(AH47)</f>
        <v/>
      </c>
      <c r="AU47" s="344" t="str">
        <f>MID(AH47,2,1)</f>
        <v/>
      </c>
      <c r="AV47" s="360"/>
      <c r="AW47" s="359"/>
      <c r="AX47" s="359"/>
      <c r="AY47" s="338"/>
      <c r="AZ47" s="341"/>
      <c r="BA47" s="341"/>
      <c r="BB47" s="341"/>
      <c r="BC47" s="341"/>
      <c r="BD47" s="341"/>
      <c r="BE47" s="341"/>
      <c r="BF47" s="341"/>
      <c r="BG47" s="341"/>
      <c r="BH47" s="341"/>
      <c r="BI47" s="341"/>
      <c r="BJ47" s="341"/>
      <c r="BK47" s="341"/>
      <c r="BL47" s="341"/>
      <c r="BM47" s="341"/>
      <c r="BN47" s="341"/>
      <c r="BO47" s="341"/>
      <c r="BP47" s="341"/>
      <c r="BQ47" s="341"/>
      <c r="BR47" s="341"/>
      <c r="BS47" s="341"/>
      <c r="BT47" s="341"/>
      <c r="BU47" s="341"/>
      <c r="BV47" s="341"/>
      <c r="BW47" s="341"/>
      <c r="BX47" s="341"/>
      <c r="BY47" s="341"/>
      <c r="BZ47" s="341"/>
      <c r="CA47" s="341"/>
      <c r="CB47" s="341"/>
      <c r="CC47" s="341"/>
      <c r="CD47" s="341"/>
      <c r="CE47" s="341"/>
      <c r="CF47" s="341"/>
      <c r="CG47" s="341"/>
      <c r="CH47" s="341"/>
      <c r="CI47" s="341"/>
      <c r="CJ47" s="341"/>
      <c r="CK47" s="341"/>
      <c r="CL47" s="341"/>
      <c r="CM47" s="341"/>
      <c r="CN47" s="341"/>
      <c r="CO47" s="341"/>
      <c r="CP47" s="341"/>
      <c r="CQ47" s="341"/>
      <c r="CR47" s="341"/>
      <c r="CS47" s="341"/>
      <c r="CT47" s="341"/>
      <c r="CU47" s="341"/>
      <c r="CV47" s="341"/>
      <c r="CW47" s="341"/>
      <c r="CX47" s="341"/>
      <c r="CY47" s="341"/>
      <c r="CZ47" s="341"/>
      <c r="DA47" s="341"/>
      <c r="DB47" s="341"/>
      <c r="DC47" s="341"/>
      <c r="DD47" s="341"/>
      <c r="DE47" s="341"/>
      <c r="DF47" s="341"/>
      <c r="DG47" s="341"/>
      <c r="DH47" s="341"/>
      <c r="DI47" s="341"/>
      <c r="DJ47" s="341"/>
      <c r="DK47" s="341"/>
      <c r="DL47" s="341"/>
      <c r="DM47" s="341"/>
      <c r="DN47" s="341"/>
      <c r="DO47" s="341"/>
      <c r="DP47" s="341"/>
      <c r="DQ47" s="341"/>
      <c r="DR47" s="341"/>
      <c r="DS47" s="341"/>
      <c r="DT47" s="341"/>
      <c r="DU47" s="341"/>
      <c r="DV47" s="341"/>
      <c r="DW47" s="341"/>
      <c r="DX47" s="341"/>
      <c r="DY47" s="341"/>
      <c r="DZ47" s="341"/>
    </row>
    <row r="48" spans="1:130" s="340" customFormat="1" ht="15.9" customHeight="1" thickBot="1">
      <c r="C48" s="356"/>
      <c r="D48" s="638" t="s">
        <v>189</v>
      </c>
      <c r="E48" s="638"/>
      <c r="F48" s="638"/>
      <c r="G48" s="355"/>
      <c r="H48" s="370" t="str">
        <f t="shared" ref="H48" si="42">BB48</f>
        <v/>
      </c>
      <c r="I48" s="369" t="str">
        <f t="shared" ref="I48" si="43">BC48</f>
        <v/>
      </c>
      <c r="J48" s="369" t="str">
        <f t="shared" ref="J48" si="44">BD48</f>
        <v/>
      </c>
      <c r="K48" s="369" t="str">
        <f t="shared" ref="K48" si="45">BE48</f>
        <v/>
      </c>
      <c r="L48" s="369" t="str">
        <f t="shared" ref="L48" si="46">BF48</f>
        <v/>
      </c>
      <c r="M48" s="369" t="str">
        <f t="shared" ref="M48" si="47">BG48</f>
        <v/>
      </c>
      <c r="N48" s="369" t="str">
        <f t="shared" ref="N48" si="48">BH48</f>
        <v/>
      </c>
      <c r="O48" s="369" t="str">
        <f t="shared" ref="O48" si="49">BI48</f>
        <v/>
      </c>
      <c r="P48" s="369" t="str">
        <f t="shared" ref="P48" si="50">BJ48</f>
        <v/>
      </c>
      <c r="Q48" s="369" t="str">
        <f t="shared" ref="Q48" si="51">BK48</f>
        <v/>
      </c>
      <c r="R48" s="369" t="str">
        <f t="shared" ref="R48" si="52">BL48</f>
        <v/>
      </c>
      <c r="S48" s="369" t="str">
        <f t="shared" ref="S48" si="53">BM48</f>
        <v/>
      </c>
      <c r="T48" s="369" t="str">
        <f t="shared" ref="T48" si="54">BN48</f>
        <v/>
      </c>
      <c r="U48" s="369" t="str">
        <f t="shared" ref="U48" si="55">BO48</f>
        <v/>
      </c>
      <c r="V48" s="369" t="str">
        <f t="shared" ref="V48" si="56">BP48</f>
        <v/>
      </c>
      <c r="W48" s="369" t="str">
        <f t="shared" ref="W48" si="57">BQ48</f>
        <v/>
      </c>
      <c r="X48" s="369" t="str">
        <f t="shared" ref="X48" si="58">BR48</f>
        <v/>
      </c>
      <c r="Y48" s="369" t="str">
        <f t="shared" ref="Y48" si="59">BS48</f>
        <v/>
      </c>
      <c r="Z48" s="369" t="str">
        <f t="shared" ref="Z48" si="60">BT48</f>
        <v/>
      </c>
      <c r="AA48" s="368" t="str">
        <f t="shared" ref="AA48" si="61">BU48</f>
        <v/>
      </c>
      <c r="AF48" s="339"/>
      <c r="AG48" s="351" t="s">
        <v>189</v>
      </c>
      <c r="AH48" s="640"/>
      <c r="AI48" s="641"/>
      <c r="AJ48" s="641"/>
      <c r="AK48" s="641"/>
      <c r="AL48" s="641"/>
      <c r="AM48" s="641"/>
      <c r="AN48" s="641"/>
      <c r="AO48" s="641"/>
      <c r="AP48" s="641"/>
      <c r="AQ48" s="641"/>
      <c r="AR48" s="641"/>
      <c r="AS48" s="641"/>
      <c r="AT48" s="641"/>
      <c r="AU48" s="641"/>
      <c r="AV48" s="641"/>
      <c r="AW48" s="641"/>
      <c r="AX48" s="642"/>
      <c r="AY48" s="357" t="s">
        <v>501</v>
      </c>
      <c r="AZ48" s="358" t="str">
        <f>ASC(AH48)</f>
        <v/>
      </c>
      <c r="BA48" s="358" t="str">
        <f>SUBSTITUTE(SUBSTITUTE(SUBSTITUTE(SUBSTITUTE(SUBSTITUTE(SUBSTITUTE(SUBSTITUTE(SUBSTITUTE(SUBSTITUTE(SUBSTITUTE(SUBSTITUTE(SUBSTITUTE(SUBSTITUTE(SUBSTITUTE(SUBSTITUTE(SUBSTITUTE(SUBSTITUTE(SUBSTITUTE(SUBSTITUTE(SUBSTITUTE(SUBSTITUTE(SUBSTITUTE(SUBSTITUTE(SUBSTITUTE(SUBSTITUTE(AZ48,"が","か゛"),"ぎ","き゛"),"ぐ","く゛"),"げ","け゛"),"ご","こ゛"),"ざ","さ゛"),"じ","し゛"),"ず","す゛"),"ぜ","せ゛"),"ぞ","そ゛"),"だ","た゛"),"ぢ","ち゛"),"づ","つ゛"),"で","て゛"),"ど","と゛"),"ば","は゛"),"び","ひ゛"),"ぶ","ふ゛"),"べ","へ゛"),"ぼ","ほ゛"),"ぱ","は゜"),"ぴ","ひ゜"),"ぷ","ふ゜"),"ぺ","へ゜"),"ぽ","ほ゜")</f>
        <v/>
      </c>
      <c r="BB48" s="358" t="str">
        <f>DBCS(MID($BA48,COLUMNS($BB48:BB48),1))</f>
        <v/>
      </c>
      <c r="BC48" s="358" t="str">
        <f>DBCS(MID($BA48,COLUMNS($BB48:BC48),1))</f>
        <v/>
      </c>
      <c r="BD48" s="358" t="str">
        <f>DBCS(MID($BA48,COLUMNS($BB48:BD48),1))</f>
        <v/>
      </c>
      <c r="BE48" s="358" t="str">
        <f>DBCS(MID($BA48,COLUMNS($BB48:BE48),1))</f>
        <v/>
      </c>
      <c r="BF48" s="358" t="str">
        <f>DBCS(MID($BA48,COLUMNS($BB48:BF48),1))</f>
        <v/>
      </c>
      <c r="BG48" s="358" t="str">
        <f>DBCS(MID($BA48,COLUMNS($BB48:BG48),1))</f>
        <v/>
      </c>
      <c r="BH48" s="358" t="str">
        <f>DBCS(MID($BA48,COLUMNS($BB48:BH48),1))</f>
        <v/>
      </c>
      <c r="BI48" s="358" t="str">
        <f>DBCS(MID($BA48,COLUMNS($BB48:BI48),1))</f>
        <v/>
      </c>
      <c r="BJ48" s="358" t="str">
        <f>DBCS(MID($BA48,COLUMNS($BB48:BJ48),1))</f>
        <v/>
      </c>
      <c r="BK48" s="358" t="str">
        <f>DBCS(MID($BA48,COLUMNS($BB48:BK48),1))</f>
        <v/>
      </c>
      <c r="BL48" s="358" t="str">
        <f>DBCS(MID($BA48,COLUMNS($BB48:BL48),1))</f>
        <v/>
      </c>
      <c r="BM48" s="358" t="str">
        <f>DBCS(MID($BA48,COLUMNS($BB48:BM48),1))</f>
        <v/>
      </c>
      <c r="BN48" s="358" t="str">
        <f>DBCS(MID($BA48,COLUMNS($BB48:BN48),1))</f>
        <v/>
      </c>
      <c r="BO48" s="358" t="str">
        <f>DBCS(MID($BA48,COLUMNS($BB48:BO48),1))</f>
        <v/>
      </c>
      <c r="BP48" s="358" t="str">
        <f>DBCS(MID($BA48,COLUMNS($BB48:BP48),1))</f>
        <v/>
      </c>
      <c r="BQ48" s="358" t="str">
        <f>DBCS(MID($BA48,COLUMNS($BB48:BQ48),1))</f>
        <v/>
      </c>
      <c r="BR48" s="358" t="str">
        <f>DBCS(MID($BA48,COLUMNS($BB48:BR48),1))</f>
        <v/>
      </c>
      <c r="BS48" s="358" t="str">
        <f>DBCS(MID($BA48,COLUMNS($BB48:BS48),1))</f>
        <v/>
      </c>
      <c r="BT48" s="358" t="str">
        <f>DBCS(MID($BA48,COLUMNS($BB48:BT48),1))</f>
        <v/>
      </c>
      <c r="BU48" s="358" t="str">
        <f>DBCS(MID($BA48,COLUMNS($BB48:BU48),1))</f>
        <v/>
      </c>
      <c r="BV48" s="358" t="str">
        <f>DBCS(MID($BA48,COLUMNS($BB48:BV48),1))</f>
        <v/>
      </c>
      <c r="BW48" s="358" t="str">
        <f>DBCS(MID($BA48,COLUMNS($BB48:BW48),1))</f>
        <v/>
      </c>
      <c r="BX48" s="358" t="str">
        <f>DBCS(MID($BA48,COLUMNS($BB48:BX48),1))</f>
        <v/>
      </c>
      <c r="BY48" s="358" t="str">
        <f>DBCS(MID($BA48,COLUMNS($BB48:BY48),1))</f>
        <v/>
      </c>
      <c r="BZ48" s="358" t="str">
        <f>DBCS(MID($BA48,COLUMNS($BB48:BZ48),1))</f>
        <v/>
      </c>
      <c r="CA48" s="358" t="str">
        <f>DBCS(MID($BA48,COLUMNS($BB48:CA48),1))</f>
        <v/>
      </c>
      <c r="CB48" s="358" t="str">
        <f>DBCS(MID($BA48,COLUMNS($BB48:CB48),1))</f>
        <v/>
      </c>
      <c r="CC48" s="358" t="str">
        <f>DBCS(MID($BA48,COLUMNS($BB48:CC48),1))</f>
        <v/>
      </c>
      <c r="CD48" s="358" t="str">
        <f>DBCS(MID($BA48,COLUMNS($BB48:CD48),1))</f>
        <v/>
      </c>
      <c r="CE48" s="358" t="str">
        <f>DBCS(MID($BA48,COLUMNS($BB48:CE48),1))</f>
        <v/>
      </c>
      <c r="CF48" s="358" t="str">
        <f>DBCS(MID($BA48,COLUMNS($BB48:CF48),1))</f>
        <v/>
      </c>
      <c r="CG48" s="358" t="str">
        <f>DBCS(MID($BA48,COLUMNS($BB48:CG48),1))</f>
        <v/>
      </c>
      <c r="CH48" s="358" t="str">
        <f>DBCS(MID($BA48,COLUMNS($BB48:CH48),1))</f>
        <v/>
      </c>
      <c r="CI48" s="358" t="str">
        <f>DBCS(MID($BA48,COLUMNS($BB48:CI48),1))</f>
        <v/>
      </c>
      <c r="CJ48" s="358" t="str">
        <f>DBCS(MID($BA48,COLUMNS($BB48:CJ48),1))</f>
        <v/>
      </c>
      <c r="CK48" s="358" t="str">
        <f>DBCS(MID($BA48,COLUMNS($BB48:CK48),1))</f>
        <v/>
      </c>
      <c r="CL48" s="358" t="str">
        <f>DBCS(MID($BA48,COLUMNS($BB48:CL48),1))</f>
        <v/>
      </c>
      <c r="CM48" s="358" t="str">
        <f>DBCS(MID($BA48,COLUMNS($BB48:CM48),1))</f>
        <v/>
      </c>
      <c r="CN48" s="358" t="str">
        <f>DBCS(MID($BA48,COLUMNS($BB48:CN48),1))</f>
        <v/>
      </c>
      <c r="CO48" s="358" t="str">
        <f>DBCS(MID($BA48,COLUMNS($BB48:CO48),1))</f>
        <v/>
      </c>
      <c r="CP48" s="341"/>
      <c r="CQ48" s="341"/>
      <c r="CR48" s="341"/>
      <c r="CS48" s="341"/>
      <c r="CT48" s="341"/>
      <c r="CU48" s="341"/>
      <c r="CV48" s="341"/>
      <c r="CW48" s="341"/>
      <c r="CX48" s="341"/>
      <c r="CY48" s="341"/>
      <c r="CZ48" s="341"/>
      <c r="DA48" s="341"/>
      <c r="DB48" s="341"/>
      <c r="DC48" s="341"/>
      <c r="DD48" s="341"/>
      <c r="DE48" s="341"/>
      <c r="DF48" s="341"/>
      <c r="DG48" s="341"/>
      <c r="DH48" s="341"/>
      <c r="DI48" s="341"/>
      <c r="DJ48" s="341"/>
      <c r="DK48" s="341"/>
      <c r="DL48" s="341"/>
      <c r="DM48" s="341"/>
      <c r="DN48" s="341"/>
      <c r="DO48" s="341"/>
      <c r="DP48" s="341"/>
      <c r="DQ48" s="341"/>
      <c r="DR48" s="341"/>
      <c r="DS48" s="341"/>
      <c r="DT48" s="341"/>
      <c r="DU48" s="341"/>
      <c r="DV48" s="341"/>
      <c r="DW48" s="341"/>
      <c r="DX48" s="341"/>
      <c r="DY48" s="341"/>
      <c r="DZ48" s="341"/>
    </row>
    <row r="49" spans="3:130" s="340" customFormat="1" ht="15.9" customHeight="1" thickBot="1">
      <c r="C49" s="356"/>
      <c r="D49" s="638" t="s">
        <v>153</v>
      </c>
      <c r="E49" s="638"/>
      <c r="F49" s="638"/>
      <c r="G49" s="355"/>
      <c r="H49" s="366" t="str">
        <f>LEFT(AH49)</f>
        <v/>
      </c>
      <c r="I49" s="365" t="str">
        <f>MID($AH49,2,1)</f>
        <v/>
      </c>
      <c r="J49" s="365" t="str">
        <f>MID($AH49,3,1)</f>
        <v/>
      </c>
      <c r="K49" s="365" t="str">
        <f>MID($AH49,4,1)</f>
        <v/>
      </c>
      <c r="L49" s="365" t="str">
        <f>MID($AH49,5,1)</f>
        <v/>
      </c>
      <c r="M49" s="365" t="str">
        <f>MID($AH49,6,1)</f>
        <v/>
      </c>
      <c r="N49" s="365" t="str">
        <f>MID($AH49,7,1)</f>
        <v/>
      </c>
      <c r="O49" s="365" t="str">
        <f>MID($AH49,8,1)</f>
        <v/>
      </c>
      <c r="P49" s="365" t="str">
        <f>MID($AH49,9,1)</f>
        <v/>
      </c>
      <c r="Q49" s="365" t="str">
        <f>MID($AH49,10,1)</f>
        <v/>
      </c>
      <c r="R49" s="365" t="str">
        <f>MID($AH49,11,1)</f>
        <v/>
      </c>
      <c r="S49" s="365" t="str">
        <f>MID($AH49,12,1)</f>
        <v/>
      </c>
      <c r="T49" s="365" t="str">
        <f>MID($AH49,13,1)</f>
        <v/>
      </c>
      <c r="U49" s="365" t="str">
        <f>MID($AH49,14,1)</f>
        <v/>
      </c>
      <c r="V49" s="365" t="str">
        <f>MID($AH49,15,1)</f>
        <v/>
      </c>
      <c r="W49" s="365" t="str">
        <f>MID($AH49,16,1)</f>
        <v/>
      </c>
      <c r="X49" s="365" t="str">
        <f>MID($AH49,17,1)</f>
        <v/>
      </c>
      <c r="Y49" s="365" t="str">
        <f>MID($AH49,18,1)</f>
        <v/>
      </c>
      <c r="Z49" s="365" t="str">
        <f>MID($AH49,19,1)</f>
        <v/>
      </c>
      <c r="AA49" s="364" t="str">
        <f>MID($AH49,20,1)</f>
        <v/>
      </c>
      <c r="AC49" s="639" t="s">
        <v>235</v>
      </c>
      <c r="AD49" s="639"/>
      <c r="AE49" s="639"/>
      <c r="AF49" s="339"/>
      <c r="AG49" s="351" t="s">
        <v>153</v>
      </c>
      <c r="AH49" s="640"/>
      <c r="AI49" s="641"/>
      <c r="AJ49" s="641"/>
      <c r="AK49" s="641"/>
      <c r="AL49" s="641"/>
      <c r="AM49" s="641"/>
      <c r="AN49" s="641"/>
      <c r="AO49" s="641"/>
      <c r="AP49" s="641"/>
      <c r="AQ49" s="641"/>
      <c r="AR49" s="641"/>
      <c r="AS49" s="641"/>
      <c r="AT49" s="641"/>
      <c r="AU49" s="641"/>
      <c r="AV49" s="641"/>
      <c r="AW49" s="641"/>
      <c r="AX49" s="642"/>
      <c r="AY49" s="357" t="s">
        <v>501</v>
      </c>
      <c r="AZ49" s="341"/>
      <c r="BA49" s="341"/>
      <c r="BB49" s="341"/>
      <c r="BC49" s="341"/>
      <c r="BD49" s="341"/>
      <c r="BE49" s="341"/>
      <c r="BF49" s="341"/>
      <c r="BG49" s="341"/>
      <c r="BH49" s="341"/>
      <c r="BI49" s="341"/>
      <c r="BJ49" s="341"/>
      <c r="BK49" s="341"/>
      <c r="BL49" s="341"/>
      <c r="BM49" s="341"/>
      <c r="BN49" s="341"/>
      <c r="BO49" s="341"/>
      <c r="BP49" s="341"/>
      <c r="BQ49" s="341"/>
      <c r="BR49" s="341"/>
      <c r="BS49" s="341"/>
      <c r="BT49" s="341"/>
      <c r="BU49" s="341"/>
      <c r="BV49" s="341"/>
      <c r="BW49" s="341"/>
      <c r="BX49" s="341"/>
      <c r="BY49" s="341"/>
      <c r="BZ49" s="341"/>
      <c r="CA49" s="341"/>
      <c r="CB49" s="341"/>
      <c r="CC49" s="341"/>
      <c r="CD49" s="341"/>
      <c r="CE49" s="341"/>
      <c r="CF49" s="341"/>
      <c r="CG49" s="341"/>
      <c r="CH49" s="341"/>
      <c r="CI49" s="341"/>
      <c r="CJ49" s="341"/>
      <c r="CK49" s="341"/>
      <c r="CL49" s="341"/>
      <c r="CM49" s="341"/>
      <c r="CN49" s="341"/>
      <c r="CO49" s="341"/>
      <c r="CP49" s="341"/>
      <c r="CQ49" s="341"/>
      <c r="CR49" s="341"/>
      <c r="CS49" s="341"/>
      <c r="CT49" s="341"/>
      <c r="CU49" s="341"/>
      <c r="CV49" s="341"/>
      <c r="CW49" s="341"/>
      <c r="CX49" s="341"/>
      <c r="CY49" s="341"/>
      <c r="CZ49" s="341"/>
      <c r="DA49" s="341"/>
      <c r="DB49" s="341"/>
      <c r="DC49" s="341"/>
      <c r="DD49" s="341"/>
      <c r="DE49" s="341"/>
      <c r="DF49" s="341"/>
      <c r="DG49" s="341"/>
      <c r="DH49" s="341"/>
      <c r="DI49" s="341"/>
      <c r="DJ49" s="341"/>
      <c r="DK49" s="341"/>
      <c r="DL49" s="341"/>
      <c r="DM49" s="341"/>
      <c r="DN49" s="341"/>
      <c r="DO49" s="341"/>
      <c r="DP49" s="341"/>
      <c r="DQ49" s="341"/>
      <c r="DR49" s="341"/>
      <c r="DS49" s="341"/>
      <c r="DT49" s="341"/>
      <c r="DU49" s="341"/>
      <c r="DV49" s="341"/>
      <c r="DW49" s="341"/>
      <c r="DX49" s="341"/>
      <c r="DY49" s="341"/>
      <c r="DZ49" s="341"/>
    </row>
    <row r="50" spans="3:130" s="340" customFormat="1" ht="15.9" customHeight="1" thickBot="1">
      <c r="C50" s="356"/>
      <c r="D50" s="638" t="s">
        <v>200</v>
      </c>
      <c r="E50" s="638"/>
      <c r="F50" s="638"/>
      <c r="G50" s="355"/>
      <c r="H50" s="354" t="str">
        <f>AG51</f>
        <v/>
      </c>
      <c r="I50" s="353" t="s">
        <v>199</v>
      </c>
      <c r="J50" s="643" t="str">
        <f>IF(AK50="","",AK50)</f>
        <v/>
      </c>
      <c r="K50" s="644"/>
      <c r="L50" s="353" t="s">
        <v>201</v>
      </c>
      <c r="M50" s="643" t="str">
        <f>IF(AM50="","",AM50)</f>
        <v/>
      </c>
      <c r="N50" s="644"/>
      <c r="O50" s="353" t="s">
        <v>202</v>
      </c>
      <c r="P50" s="643" t="str">
        <f>IF(AO50="","",AO50)</f>
        <v/>
      </c>
      <c r="Q50" s="644"/>
      <c r="R50" s="346" t="s">
        <v>203</v>
      </c>
      <c r="S50" s="346"/>
      <c r="T50" s="346"/>
      <c r="U50" s="346"/>
      <c r="V50" s="346"/>
      <c r="W50" s="346"/>
      <c r="X50" s="346"/>
      <c r="Y50" s="346"/>
      <c r="Z50" s="346"/>
      <c r="AA50" s="346"/>
      <c r="AD50" s="352" t="s">
        <v>161</v>
      </c>
      <c r="AF50" s="339"/>
      <c r="AG50" s="351" t="s">
        <v>200</v>
      </c>
      <c r="AH50" s="645"/>
      <c r="AI50" s="646"/>
      <c r="AJ50" s="350" t="s">
        <v>199</v>
      </c>
      <c r="AK50" s="349"/>
      <c r="AL50" s="348" t="s">
        <v>306</v>
      </c>
      <c r="AM50" s="349"/>
      <c r="AN50" s="348" t="s">
        <v>202</v>
      </c>
      <c r="AO50" s="349"/>
      <c r="AP50" s="348" t="s">
        <v>203</v>
      </c>
      <c r="AQ50" s="348"/>
      <c r="AR50" s="348"/>
      <c r="AS50" s="348"/>
      <c r="AT50" s="348"/>
      <c r="AU50" s="348"/>
      <c r="AV50" s="348"/>
      <c r="AW50" s="348"/>
      <c r="AX50" s="348"/>
      <c r="AY50" s="338"/>
      <c r="AZ50" s="341"/>
      <c r="BA50" s="341"/>
      <c r="BB50" s="341"/>
      <c r="BC50" s="341"/>
      <c r="BD50" s="341"/>
      <c r="BE50" s="341"/>
      <c r="BF50" s="341"/>
      <c r="BG50" s="341"/>
      <c r="BH50" s="341"/>
      <c r="BI50" s="341"/>
      <c r="BJ50" s="341"/>
      <c r="BK50" s="341"/>
      <c r="BL50" s="341"/>
      <c r="BM50" s="341"/>
      <c r="BN50" s="341"/>
      <c r="BO50" s="341"/>
      <c r="BP50" s="341"/>
      <c r="BQ50" s="341"/>
      <c r="BR50" s="341"/>
      <c r="BS50" s="341"/>
      <c r="BT50" s="341"/>
      <c r="BU50" s="341"/>
      <c r="BV50" s="341"/>
      <c r="BW50" s="341"/>
      <c r="BX50" s="341"/>
      <c r="BY50" s="341"/>
      <c r="BZ50" s="341"/>
      <c r="CA50" s="341"/>
      <c r="CB50" s="341"/>
      <c r="CC50" s="341"/>
      <c r="CD50" s="341"/>
      <c r="CE50" s="341"/>
      <c r="CF50" s="341"/>
      <c r="CG50" s="341"/>
      <c r="CH50" s="341"/>
      <c r="CI50" s="341"/>
      <c r="CJ50" s="341"/>
      <c r="CK50" s="341"/>
      <c r="CL50" s="341"/>
      <c r="CM50" s="341"/>
      <c r="CN50" s="341"/>
      <c r="CO50" s="341"/>
      <c r="CP50" s="341"/>
      <c r="CQ50" s="341"/>
      <c r="CR50" s="341"/>
      <c r="CS50" s="341"/>
      <c r="CT50" s="341"/>
      <c r="CU50" s="341"/>
      <c r="CV50" s="341"/>
      <c r="CW50" s="341"/>
      <c r="CX50" s="341"/>
      <c r="CY50" s="341"/>
      <c r="CZ50" s="341"/>
      <c r="DA50" s="341"/>
      <c r="DB50" s="341"/>
      <c r="DC50" s="341"/>
      <c r="DD50" s="341"/>
      <c r="DE50" s="341"/>
      <c r="DF50" s="341"/>
      <c r="DG50" s="341"/>
      <c r="DH50" s="341"/>
      <c r="DI50" s="341"/>
      <c r="DJ50" s="341"/>
      <c r="DK50" s="341"/>
      <c r="DL50" s="341"/>
      <c r="DM50" s="341"/>
      <c r="DN50" s="341"/>
      <c r="DO50" s="341"/>
      <c r="DP50" s="341"/>
      <c r="DQ50" s="341"/>
      <c r="DR50" s="341"/>
      <c r="DS50" s="341"/>
      <c r="DT50" s="341"/>
      <c r="DU50" s="341"/>
      <c r="DV50" s="341"/>
      <c r="DW50" s="341"/>
      <c r="DX50" s="341"/>
      <c r="DY50" s="341"/>
      <c r="DZ50" s="341"/>
    </row>
    <row r="51" spans="3:130" s="340" customFormat="1" ht="15.9" customHeight="1">
      <c r="D51" s="347"/>
      <c r="E51" s="347"/>
      <c r="F51" s="347"/>
      <c r="H51" s="346"/>
      <c r="I51" s="346"/>
      <c r="J51" s="346"/>
      <c r="K51" s="346"/>
      <c r="L51" s="346"/>
      <c r="M51" s="346"/>
      <c r="N51" s="346"/>
      <c r="O51" s="346"/>
      <c r="P51" s="346"/>
      <c r="Q51" s="346"/>
      <c r="R51" s="346"/>
      <c r="S51" s="346"/>
      <c r="T51" s="346"/>
      <c r="U51" s="346"/>
      <c r="V51" s="346"/>
      <c r="W51" s="346"/>
      <c r="X51" s="346"/>
      <c r="Y51" s="346"/>
      <c r="Z51" s="346"/>
      <c r="AA51" s="346"/>
      <c r="AD51" s="345"/>
      <c r="AF51" s="339"/>
      <c r="AG51" s="344" t="str">
        <f>LEFT(AH50)</f>
        <v/>
      </c>
      <c r="AH51" s="343" t="s">
        <v>500</v>
      </c>
      <c r="AI51" s="338"/>
      <c r="AJ51" s="338"/>
      <c r="AK51" s="338"/>
      <c r="AL51" s="342" t="s">
        <v>499</v>
      </c>
      <c r="AM51" s="338"/>
      <c r="AN51" s="338"/>
      <c r="AO51" s="338"/>
      <c r="AP51" s="338"/>
      <c r="AQ51" s="338"/>
      <c r="AR51" s="338"/>
      <c r="AS51" s="338"/>
      <c r="AT51" s="338"/>
      <c r="AU51" s="338"/>
      <c r="AV51" s="338"/>
      <c r="AW51" s="338"/>
      <c r="AX51" s="338"/>
      <c r="AY51" s="338"/>
      <c r="AZ51" s="341"/>
      <c r="BA51" s="341"/>
      <c r="BB51" s="341"/>
      <c r="BC51" s="341"/>
      <c r="BD51" s="341"/>
      <c r="BE51" s="341"/>
      <c r="BF51" s="341"/>
      <c r="BG51" s="341"/>
      <c r="BH51" s="341"/>
      <c r="BI51" s="341"/>
      <c r="BJ51" s="341"/>
      <c r="BK51" s="341"/>
      <c r="BL51" s="341"/>
      <c r="BM51" s="341"/>
      <c r="BN51" s="341"/>
      <c r="BO51" s="341"/>
      <c r="BP51" s="341"/>
      <c r="BQ51" s="341"/>
      <c r="BR51" s="341"/>
      <c r="BS51" s="341"/>
      <c r="BT51" s="341"/>
      <c r="BU51" s="341"/>
      <c r="BV51" s="341"/>
      <c r="BW51" s="341"/>
      <c r="BX51" s="341"/>
      <c r="BY51" s="341"/>
      <c r="BZ51" s="341"/>
      <c r="CA51" s="341"/>
      <c r="CB51" s="341"/>
      <c r="CC51" s="341"/>
      <c r="CD51" s="341"/>
      <c r="CE51" s="341"/>
      <c r="CF51" s="341"/>
      <c r="CG51" s="341"/>
      <c r="CH51" s="341"/>
      <c r="CI51" s="341"/>
      <c r="CJ51" s="341"/>
      <c r="CK51" s="341"/>
      <c r="CL51" s="341"/>
      <c r="CM51" s="341"/>
      <c r="CN51" s="341"/>
      <c r="CO51" s="341"/>
      <c r="CP51" s="341"/>
      <c r="CQ51" s="341"/>
      <c r="CR51" s="341"/>
      <c r="CS51" s="341"/>
      <c r="CT51" s="341"/>
      <c r="CU51" s="341"/>
      <c r="CV51" s="341"/>
      <c r="CW51" s="341"/>
      <c r="CX51" s="341"/>
      <c r="CY51" s="341"/>
      <c r="CZ51" s="341"/>
      <c r="DA51" s="341"/>
      <c r="DB51" s="341"/>
      <c r="DC51" s="341"/>
      <c r="DD51" s="341"/>
      <c r="DE51" s="341"/>
      <c r="DF51" s="341"/>
      <c r="DG51" s="341"/>
      <c r="DH51" s="341"/>
      <c r="DI51" s="341"/>
      <c r="DJ51" s="341"/>
      <c r="DK51" s="341"/>
      <c r="DL51" s="341"/>
      <c r="DM51" s="341"/>
      <c r="DN51" s="341"/>
      <c r="DO51" s="341"/>
      <c r="DP51" s="341"/>
      <c r="DQ51" s="341"/>
      <c r="DR51" s="341"/>
      <c r="DS51" s="341"/>
      <c r="DT51" s="341"/>
      <c r="DU51" s="341"/>
      <c r="DV51" s="341"/>
      <c r="DW51" s="341"/>
      <c r="DX51" s="341"/>
      <c r="DY51" s="341"/>
      <c r="DZ51" s="341"/>
    </row>
  </sheetData>
  <mergeCells count="87">
    <mergeCell ref="A1:AE1"/>
    <mergeCell ref="D4:G4"/>
    <mergeCell ref="K4:R4"/>
    <mergeCell ref="C8:G8"/>
    <mergeCell ref="I8:S8"/>
    <mergeCell ref="U8:X8"/>
    <mergeCell ref="AH8:AJ8"/>
    <mergeCell ref="C9:G10"/>
    <mergeCell ref="H9:AA10"/>
    <mergeCell ref="AH9:AX10"/>
    <mergeCell ref="D15:F15"/>
    <mergeCell ref="AH15:AI15"/>
    <mergeCell ref="AK15:AL15"/>
    <mergeCell ref="AT16:AV16"/>
    <mergeCell ref="AY16:AZ16"/>
    <mergeCell ref="C17:C18"/>
    <mergeCell ref="D17:F18"/>
    <mergeCell ref="G17:G18"/>
    <mergeCell ref="AH17:AX18"/>
    <mergeCell ref="Y16:AA16"/>
    <mergeCell ref="AB16:AC16"/>
    <mergeCell ref="AH16:AJ16"/>
    <mergeCell ref="AO16:AQ16"/>
    <mergeCell ref="AR16:AS16"/>
    <mergeCell ref="C16:G16"/>
    <mergeCell ref="N16:P16"/>
    <mergeCell ref="Q16:S16"/>
    <mergeCell ref="T16:V16"/>
    <mergeCell ref="W16:X16"/>
    <mergeCell ref="D19:F19"/>
    <mergeCell ref="AC19:AE19"/>
    <mergeCell ref="AH19:AM19"/>
    <mergeCell ref="C20:G20"/>
    <mergeCell ref="AH20:AK20"/>
    <mergeCell ref="AH21:AJ21"/>
    <mergeCell ref="D25:F25"/>
    <mergeCell ref="AH25:AJ25"/>
    <mergeCell ref="AL25:AP25"/>
    <mergeCell ref="D26:F26"/>
    <mergeCell ref="AH26:AX26"/>
    <mergeCell ref="D27:F27"/>
    <mergeCell ref="AC27:AE27"/>
    <mergeCell ref="AH27:AX27"/>
    <mergeCell ref="D28:F28"/>
    <mergeCell ref="J28:K28"/>
    <mergeCell ref="M28:N28"/>
    <mergeCell ref="P28:Q28"/>
    <mergeCell ref="AH28:AI28"/>
    <mergeCell ref="D33:F33"/>
    <mergeCell ref="AH33:AJ33"/>
    <mergeCell ref="AL33:AP33"/>
    <mergeCell ref="D34:F34"/>
    <mergeCell ref="AH34:AX34"/>
    <mergeCell ref="D35:F35"/>
    <mergeCell ref="AC35:AE35"/>
    <mergeCell ref="AH35:AX35"/>
    <mergeCell ref="D36:F36"/>
    <mergeCell ref="J36:K36"/>
    <mergeCell ref="M36:N36"/>
    <mergeCell ref="P36:Q36"/>
    <mergeCell ref="AH36:AI36"/>
    <mergeCell ref="D40:F40"/>
    <mergeCell ref="AH40:AJ40"/>
    <mergeCell ref="AL40:AP40"/>
    <mergeCell ref="D41:F41"/>
    <mergeCell ref="AH41:AX41"/>
    <mergeCell ref="D42:F42"/>
    <mergeCell ref="AC42:AE42"/>
    <mergeCell ref="AH42:AX42"/>
    <mergeCell ref="D43:F43"/>
    <mergeCell ref="J43:K43"/>
    <mergeCell ref="M43:N43"/>
    <mergeCell ref="P43:Q43"/>
    <mergeCell ref="AH43:AI43"/>
    <mergeCell ref="D47:F47"/>
    <mergeCell ref="AH47:AJ47"/>
    <mergeCell ref="AL47:AP47"/>
    <mergeCell ref="D48:F48"/>
    <mergeCell ref="AH48:AX48"/>
    <mergeCell ref="D49:F49"/>
    <mergeCell ref="AC49:AE49"/>
    <mergeCell ref="AH49:AX49"/>
    <mergeCell ref="D50:F50"/>
    <mergeCell ref="J50:K50"/>
    <mergeCell ref="M50:N50"/>
    <mergeCell ref="P50:Q50"/>
    <mergeCell ref="AH50:AI50"/>
  </mergeCells>
  <phoneticPr fontId="3"/>
  <dataValidations count="9">
    <dataValidation type="textLength" imeMode="disabled" operator="equal" allowBlank="1" showInputMessage="1" showErrorMessage="1" error="2桁の数字を入力ください。" prompt="2桁の数字を入力ください。" sqref="AK28 AM28 AO28 AK36 AM36 AO36 AK43 AM43 AO43 AK50 AM50 AO50" xr:uid="{00000000-0002-0000-0400-000000000000}">
      <formula1>2</formula1>
    </dataValidation>
    <dataValidation type="textLength" operator="equal" allowBlank="1" showInputMessage="1" showErrorMessage="1" error="6桁で入力ください。_x000a_5桁未満の場合は、0を左詰めしてください。" prompt="6桁で入力ください。_x000a_5桁未満の場合は、0を左詰めしてください。" sqref="AL25:AP25 AL33:AP33 AL40:AP40 AL47:AP47" xr:uid="{00000000-0002-0000-0400-000001000000}">
      <formula1>6</formula1>
    </dataValidation>
    <dataValidation type="textLength" operator="equal" allowBlank="1" showInputMessage="1" showErrorMessage="1" error="1桁で入力ください。" prompt="1桁で入力ください。" sqref="AR25 AR33 AR40 AR47" xr:uid="{00000000-0002-0000-0400-000002000000}">
      <formula1>1</formula1>
    </dataValidation>
    <dataValidation type="textLength" operator="equal" allowBlank="1" showInputMessage="1" showErrorMessage="1" error="3桁で入力ください。" prompt="3桁で入力ください。" sqref="AH15:AI15" xr:uid="{00000000-0002-0000-0400-000003000000}">
      <formula1>3</formula1>
    </dataValidation>
    <dataValidation type="textLength" operator="equal" allowBlank="1" showInputMessage="1" showErrorMessage="1" error="4桁で入力ください。" prompt="4桁で入力ください。" sqref="AK15:AL15" xr:uid="{00000000-0002-0000-0400-000004000000}">
      <formula1>4</formula1>
    </dataValidation>
    <dataValidation imeMode="fullKatakana" allowBlank="1" showInputMessage="1" showErrorMessage="1" sqref="AH48:AX48 AH41:AX41 AH34:AX34 AH26:AX26" xr:uid="{00000000-0002-0000-0400-000005000000}"/>
    <dataValidation imeMode="halfAlpha" allowBlank="1" showInputMessage="1" showErrorMessage="1" sqref="AH20:AK20" xr:uid="{00000000-0002-0000-0400-000006000000}"/>
    <dataValidation type="list" allowBlank="1" showInputMessage="1" showErrorMessage="1" sqref="AH8:AJ8" xr:uid="{00000000-0002-0000-0400-000007000000}">
      <formula1>"1,2"</formula1>
    </dataValidation>
    <dataValidation type="list" allowBlank="1" showInputMessage="1" showErrorMessage="1" sqref="AH28:AI28 AH36:AI36 AH50:AI50 AH43:AI43" xr:uid="{00000000-0002-0000-0400-000008000000}">
      <formula1>"S,H,R"</formula1>
    </dataValidation>
  </dataValidations>
  <pageMargins left="0.59055118110236227" right="0" top="0.59055118110236227" bottom="0.19685039370078741" header="0.51181102362204722" footer="0.51181102362204722"/>
  <pageSetup paperSize="9" scale="99" orientation="portrait" blackAndWhite="1"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CC"/>
  </sheetPr>
  <dimension ref="A1:AE51"/>
  <sheetViews>
    <sheetView view="pageBreakPreview" zoomScaleNormal="100" zoomScaleSheetLayoutView="100" workbookViewId="0">
      <selection sqref="A1:AE1"/>
    </sheetView>
  </sheetViews>
  <sheetFormatPr defaultColWidth="3.33203125" defaultRowHeight="15.9" customHeight="1"/>
  <cols>
    <col min="1" max="1" width="4.44140625" style="76" bestFit="1" customWidth="1"/>
    <col min="2" max="2" width="2.109375" style="76" customWidth="1"/>
    <col min="3" max="44" width="2.88671875" style="76" customWidth="1"/>
    <col min="45" max="16384" width="3.33203125" style="76"/>
  </cols>
  <sheetData>
    <row r="1" spans="1:31" s="163" customFormat="1" ht="15.9" customHeight="1">
      <c r="A1" s="583" t="s">
        <v>278</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row>
    <row r="2" spans="1:31" s="163" customFormat="1" ht="15.9" customHeight="1">
      <c r="AB2" s="155" t="s">
        <v>222</v>
      </c>
      <c r="AC2" s="80" t="s">
        <v>279</v>
      </c>
      <c r="AD2" s="81" t="s">
        <v>134</v>
      </c>
    </row>
    <row r="3" spans="1:31" s="163" customFormat="1" ht="15.9" customHeight="1">
      <c r="AB3" s="77"/>
      <c r="AC3" s="77"/>
      <c r="AD3" s="77"/>
    </row>
    <row r="4" spans="1:31" s="163" customFormat="1" ht="15.9" customHeight="1" thickBot="1">
      <c r="D4" s="636" t="s">
        <v>158</v>
      </c>
      <c r="E4" s="636"/>
      <c r="F4" s="636"/>
      <c r="G4" s="636"/>
      <c r="K4" s="637" t="s">
        <v>160</v>
      </c>
      <c r="L4" s="637"/>
      <c r="M4" s="637"/>
      <c r="N4" s="637"/>
      <c r="O4" s="637"/>
      <c r="P4" s="637"/>
      <c r="Q4" s="637"/>
      <c r="R4" s="637"/>
    </row>
    <row r="5" spans="1:31" s="163" customFormat="1" ht="15.9" customHeight="1" thickBot="1">
      <c r="C5" s="91" t="s">
        <v>161</v>
      </c>
      <c r="D5" s="164"/>
      <c r="E5" s="164"/>
      <c r="F5" s="164"/>
      <c r="G5" s="164"/>
      <c r="H5" s="165"/>
      <c r="J5" s="259" t="str">
        <f>IF(第一面!$R$28="","",第一面!$R$28)</f>
        <v/>
      </c>
      <c r="K5" s="260" t="str">
        <f>IF(第一面!$S$28="","",第一面!$S$28)</f>
        <v/>
      </c>
      <c r="L5" s="261" t="s">
        <v>277</v>
      </c>
      <c r="M5" s="262" t="str">
        <f>IF(第一面!$U$28="","",第一面!$U$28)</f>
        <v/>
      </c>
      <c r="N5" s="263" t="s">
        <v>150</v>
      </c>
      <c r="O5" s="259" t="str">
        <f>IF(第一面!$W$28="","",第一面!$W$28)</f>
        <v/>
      </c>
      <c r="P5" s="264" t="str">
        <f>IF(第一面!$X$28="","",第一面!$X$28)</f>
        <v/>
      </c>
      <c r="Q5" s="265" t="str">
        <f>IF(第一面!$Y$28="","",第一面!$Y$28)</f>
        <v/>
      </c>
      <c r="R5" s="264" t="str">
        <f>IF(第一面!$Z$28="","",第一面!$Z$28)</f>
        <v/>
      </c>
      <c r="S5" s="265" t="str">
        <f>IF(第一面!$AA$28="","",第一面!$AA$28)</f>
        <v/>
      </c>
      <c r="T5" s="260" t="str">
        <f>IF(第一面!$AB$28="","",第一面!$AB$28)</f>
        <v/>
      </c>
    </row>
    <row r="6" spans="1:31" s="163" customFormat="1" ht="15.9" customHeight="1">
      <c r="J6" s="77"/>
      <c r="K6" s="77"/>
      <c r="L6" s="77"/>
      <c r="M6" s="77"/>
      <c r="N6" s="77"/>
      <c r="O6" s="77"/>
      <c r="P6" s="77"/>
      <c r="Q6" s="77"/>
      <c r="R6" s="77"/>
      <c r="S6" s="77"/>
    </row>
    <row r="7" spans="1:31" s="163" customFormat="1" ht="15.9" customHeight="1" thickBot="1">
      <c r="A7" s="77" t="s">
        <v>185</v>
      </c>
      <c r="J7" s="77"/>
      <c r="K7" s="77"/>
      <c r="L7" s="77"/>
      <c r="M7" s="77"/>
      <c r="N7" s="77"/>
      <c r="O7" s="77"/>
      <c r="P7" s="77"/>
      <c r="Q7" s="77"/>
      <c r="R7" s="77"/>
      <c r="S7" s="231"/>
    </row>
    <row r="8" spans="1:31" s="163" customFormat="1" ht="15.9" customHeight="1" thickBot="1">
      <c r="A8" s="110" t="s">
        <v>280</v>
      </c>
      <c r="C8" s="607" t="s">
        <v>260</v>
      </c>
      <c r="D8" s="608"/>
      <c r="E8" s="608"/>
      <c r="F8" s="608"/>
      <c r="G8" s="609"/>
      <c r="H8" s="715"/>
      <c r="I8" s="716"/>
      <c r="J8" s="716"/>
      <c r="K8" s="716"/>
      <c r="L8" s="716"/>
      <c r="M8" s="716"/>
      <c r="N8" s="716"/>
      <c r="O8" s="716"/>
      <c r="P8" s="716"/>
      <c r="Q8" s="716"/>
      <c r="R8" s="716"/>
      <c r="S8" s="717"/>
      <c r="T8" s="191" t="s">
        <v>281</v>
      </c>
      <c r="U8" s="718" t="s">
        <v>259</v>
      </c>
      <c r="V8" s="719"/>
      <c r="W8" s="719"/>
      <c r="X8" s="720"/>
      <c r="Y8" s="192"/>
      <c r="Z8" s="164"/>
      <c r="AA8" s="165"/>
    </row>
    <row r="9" spans="1:31" s="163" customFormat="1" ht="15.9" customHeight="1">
      <c r="A9" s="77"/>
      <c r="C9" s="77"/>
      <c r="D9" s="77"/>
      <c r="E9" s="77"/>
      <c r="F9" s="77"/>
      <c r="G9" s="77"/>
      <c r="H9" s="193"/>
      <c r="I9" s="95"/>
      <c r="J9" s="95"/>
      <c r="K9" s="95"/>
      <c r="L9" s="95"/>
      <c r="M9" s="95"/>
      <c r="N9" s="95"/>
      <c r="O9" s="95"/>
      <c r="P9" s="95"/>
      <c r="Q9" s="95"/>
      <c r="R9" s="95"/>
      <c r="S9" s="95"/>
      <c r="T9" s="190"/>
      <c r="U9" s="77"/>
      <c r="V9" s="77"/>
      <c r="W9" s="77"/>
      <c r="X9" s="77"/>
    </row>
    <row r="10" spans="1:31" s="163" customFormat="1" ht="15.9" customHeight="1">
      <c r="A10" s="194"/>
      <c r="B10" s="195"/>
      <c r="C10" s="194"/>
      <c r="D10" s="194"/>
      <c r="E10" s="194"/>
      <c r="F10" s="194"/>
      <c r="G10" s="194"/>
      <c r="H10" s="196"/>
      <c r="I10" s="197"/>
      <c r="J10" s="197"/>
      <c r="K10" s="197"/>
      <c r="L10" s="197"/>
      <c r="M10" s="197"/>
      <c r="N10" s="197"/>
      <c r="O10" s="197"/>
      <c r="P10" s="197"/>
      <c r="Q10" s="197"/>
      <c r="R10" s="197"/>
      <c r="S10" s="197"/>
      <c r="T10" s="198"/>
      <c r="U10" s="194"/>
      <c r="V10" s="194"/>
      <c r="W10" s="194"/>
      <c r="X10" s="194"/>
      <c r="Y10" s="195"/>
      <c r="Z10" s="195"/>
      <c r="AA10" s="195"/>
      <c r="AB10" s="195"/>
      <c r="AC10" s="195"/>
      <c r="AD10" s="195"/>
      <c r="AE10" s="195"/>
    </row>
    <row r="11" spans="1:31" s="163" customFormat="1" ht="15.9" customHeight="1">
      <c r="H11" s="95"/>
      <c r="I11" s="95"/>
      <c r="J11" s="95"/>
      <c r="K11" s="95"/>
      <c r="L11" s="95"/>
      <c r="M11" s="95"/>
      <c r="N11" s="95"/>
      <c r="O11" s="95"/>
      <c r="P11" s="95"/>
      <c r="Q11" s="95"/>
      <c r="R11" s="95"/>
      <c r="S11" s="95"/>
      <c r="T11" s="95"/>
      <c r="U11" s="95"/>
      <c r="V11" s="95"/>
      <c r="W11" s="95"/>
      <c r="X11" s="95"/>
      <c r="Y11" s="95"/>
      <c r="Z11" s="95"/>
      <c r="AA11" s="95"/>
    </row>
    <row r="12" spans="1:31" s="163" customFormat="1" ht="15.9" customHeight="1">
      <c r="H12" s="95"/>
      <c r="I12" s="95"/>
      <c r="J12" s="95"/>
      <c r="K12" s="95"/>
      <c r="L12" s="95"/>
      <c r="M12" s="95"/>
      <c r="N12" s="95"/>
      <c r="O12" s="95"/>
      <c r="P12" s="95"/>
      <c r="Q12" s="95"/>
      <c r="R12" s="95"/>
      <c r="S12" s="95"/>
      <c r="T12" s="95"/>
      <c r="U12" s="95"/>
      <c r="V12" s="95"/>
      <c r="W12" s="95"/>
      <c r="X12" s="95"/>
      <c r="Y12" s="95"/>
      <c r="Z12" s="95"/>
      <c r="AA12" s="95"/>
    </row>
    <row r="13" spans="1:31" s="163" customFormat="1" ht="15.9" customHeight="1"/>
    <row r="14" spans="1:31" s="163" customFormat="1" ht="15.9" customHeight="1" thickBot="1">
      <c r="C14" s="163" t="s">
        <v>15</v>
      </c>
      <c r="D14" s="163" t="s">
        <v>282</v>
      </c>
    </row>
    <row r="15" spans="1:31" s="163" customFormat="1" ht="15.9" customHeight="1" thickBot="1">
      <c r="A15" s="110" t="s">
        <v>272</v>
      </c>
      <c r="C15" s="166"/>
      <c r="D15" s="625" t="s">
        <v>198</v>
      </c>
      <c r="E15" s="625"/>
      <c r="F15" s="625"/>
      <c r="G15" s="625"/>
      <c r="H15" s="167"/>
      <c r="I15" s="92"/>
      <c r="J15" s="97"/>
      <c r="K15" s="126" t="s">
        <v>199</v>
      </c>
      <c r="L15" s="92"/>
      <c r="M15" s="96"/>
      <c r="N15" s="96"/>
      <c r="O15" s="96"/>
      <c r="P15" s="96"/>
      <c r="Q15" s="97"/>
      <c r="R15" s="126" t="s">
        <v>199</v>
      </c>
      <c r="S15" s="127"/>
      <c r="T15" s="77"/>
      <c r="U15" s="77"/>
      <c r="V15" s="77"/>
      <c r="W15" s="77"/>
      <c r="X15" s="77"/>
      <c r="Y15" s="77"/>
      <c r="Z15" s="77"/>
      <c r="AA15" s="77"/>
      <c r="AB15" s="77"/>
    </row>
    <row r="16" spans="1:31" s="163" customFormat="1" ht="15.9" customHeight="1" thickBot="1">
      <c r="C16" s="166"/>
      <c r="D16" s="625" t="s">
        <v>189</v>
      </c>
      <c r="E16" s="625"/>
      <c r="F16" s="625"/>
      <c r="G16" s="625"/>
      <c r="H16" s="167"/>
      <c r="I16" s="92"/>
      <c r="J16" s="96"/>
      <c r="K16" s="96"/>
      <c r="L16" s="96"/>
      <c r="M16" s="96"/>
      <c r="N16" s="96"/>
      <c r="O16" s="96"/>
      <c r="P16" s="96"/>
      <c r="Q16" s="96"/>
      <c r="R16" s="96"/>
      <c r="S16" s="96"/>
      <c r="T16" s="96"/>
      <c r="U16" s="96"/>
      <c r="V16" s="96"/>
      <c r="W16" s="96"/>
      <c r="X16" s="96"/>
      <c r="Y16" s="96"/>
      <c r="Z16" s="96"/>
      <c r="AA16" s="96"/>
      <c r="AB16" s="97"/>
    </row>
    <row r="17" spans="1:31" s="163" customFormat="1" ht="15.9" customHeight="1" thickBot="1">
      <c r="C17" s="166"/>
      <c r="D17" s="625" t="s">
        <v>153</v>
      </c>
      <c r="E17" s="625"/>
      <c r="F17" s="625"/>
      <c r="G17" s="625"/>
      <c r="H17" s="167"/>
      <c r="I17" s="128"/>
      <c r="J17" s="129"/>
      <c r="K17" s="129"/>
      <c r="L17" s="129"/>
      <c r="M17" s="129"/>
      <c r="N17" s="129"/>
      <c r="O17" s="129"/>
      <c r="P17" s="129"/>
      <c r="Q17" s="129"/>
      <c r="R17" s="129"/>
      <c r="S17" s="129"/>
      <c r="T17" s="129"/>
      <c r="U17" s="129"/>
      <c r="V17" s="129"/>
      <c r="W17" s="129"/>
      <c r="X17" s="129"/>
      <c r="Y17" s="129"/>
      <c r="Z17" s="129"/>
      <c r="AA17" s="129"/>
      <c r="AB17" s="130"/>
      <c r="AC17" s="583" t="s">
        <v>235</v>
      </c>
      <c r="AD17" s="583"/>
      <c r="AE17" s="583"/>
    </row>
    <row r="18" spans="1:31" s="163" customFormat="1" ht="15.9" customHeight="1" thickBot="1">
      <c r="C18" s="166"/>
      <c r="D18" s="625" t="s">
        <v>200</v>
      </c>
      <c r="E18" s="625"/>
      <c r="F18" s="625"/>
      <c r="G18" s="625"/>
      <c r="H18" s="167"/>
      <c r="I18" s="107" t="s">
        <v>176</v>
      </c>
      <c r="J18" s="126" t="s">
        <v>241</v>
      </c>
      <c r="K18" s="92"/>
      <c r="L18" s="97"/>
      <c r="M18" s="77" t="s">
        <v>201</v>
      </c>
      <c r="N18" s="92"/>
      <c r="O18" s="97"/>
      <c r="P18" s="77" t="s">
        <v>202</v>
      </c>
      <c r="Q18" s="92"/>
      <c r="R18" s="97"/>
      <c r="S18" s="77" t="s">
        <v>203</v>
      </c>
      <c r="T18" s="77"/>
      <c r="U18" s="77"/>
      <c r="V18" s="77"/>
      <c r="W18" s="77"/>
      <c r="X18" s="77"/>
      <c r="Y18" s="77"/>
      <c r="Z18" s="77"/>
      <c r="AA18" s="77"/>
      <c r="AB18" s="77"/>
      <c r="AD18" s="188" t="s">
        <v>242</v>
      </c>
    </row>
    <row r="19" spans="1:31" s="163" customFormat="1" ht="15.9" customHeight="1"/>
    <row r="20" spans="1:31" s="163" customFormat="1" ht="15.9" customHeight="1"/>
    <row r="21" spans="1:31" s="163" customFormat="1" ht="15.9" customHeight="1" thickBot="1"/>
    <row r="22" spans="1:31" s="163" customFormat="1" ht="15.9" customHeight="1" thickBot="1">
      <c r="A22" s="110" t="s">
        <v>273</v>
      </c>
      <c r="C22" s="166"/>
      <c r="D22" s="625" t="s">
        <v>198</v>
      </c>
      <c r="E22" s="625"/>
      <c r="F22" s="625"/>
      <c r="G22" s="625"/>
      <c r="H22" s="167"/>
      <c r="I22" s="92"/>
      <c r="J22" s="97"/>
      <c r="K22" s="126" t="s">
        <v>239</v>
      </c>
      <c r="L22" s="92"/>
      <c r="M22" s="96"/>
      <c r="N22" s="96"/>
      <c r="O22" s="96"/>
      <c r="P22" s="96"/>
      <c r="Q22" s="97"/>
      <c r="R22" s="126" t="s">
        <v>245</v>
      </c>
      <c r="S22" s="127"/>
      <c r="T22" s="77"/>
      <c r="U22" s="77"/>
      <c r="V22" s="77"/>
      <c r="W22" s="77"/>
      <c r="X22" s="77"/>
      <c r="Y22" s="77"/>
      <c r="Z22" s="77"/>
      <c r="AA22" s="77"/>
      <c r="AB22" s="77"/>
    </row>
    <row r="23" spans="1:31" s="163" customFormat="1" ht="15.9" customHeight="1" thickBot="1">
      <c r="C23" s="166"/>
      <c r="D23" s="625" t="s">
        <v>240</v>
      </c>
      <c r="E23" s="625"/>
      <c r="F23" s="625"/>
      <c r="G23" s="625"/>
      <c r="H23" s="167"/>
      <c r="I23" s="92"/>
      <c r="J23" s="96"/>
      <c r="K23" s="96"/>
      <c r="L23" s="96"/>
      <c r="M23" s="96"/>
      <c r="N23" s="96"/>
      <c r="O23" s="96"/>
      <c r="P23" s="96"/>
      <c r="Q23" s="96"/>
      <c r="R23" s="96"/>
      <c r="S23" s="96"/>
      <c r="T23" s="96"/>
      <c r="U23" s="96"/>
      <c r="V23" s="96"/>
      <c r="W23" s="96"/>
      <c r="X23" s="96"/>
      <c r="Y23" s="96"/>
      <c r="Z23" s="96"/>
      <c r="AA23" s="96"/>
      <c r="AB23" s="97"/>
    </row>
    <row r="24" spans="1:31" s="163" customFormat="1" ht="15.9" customHeight="1" thickBot="1">
      <c r="C24" s="166"/>
      <c r="D24" s="625" t="s">
        <v>153</v>
      </c>
      <c r="E24" s="625"/>
      <c r="F24" s="625"/>
      <c r="G24" s="625"/>
      <c r="H24" s="167"/>
      <c r="I24" s="128"/>
      <c r="J24" s="129"/>
      <c r="K24" s="129"/>
      <c r="L24" s="129"/>
      <c r="M24" s="129"/>
      <c r="N24" s="129"/>
      <c r="O24" s="129"/>
      <c r="P24" s="129"/>
      <c r="Q24" s="129"/>
      <c r="R24" s="129"/>
      <c r="S24" s="129"/>
      <c r="T24" s="129"/>
      <c r="U24" s="129"/>
      <c r="V24" s="129"/>
      <c r="W24" s="129"/>
      <c r="X24" s="129"/>
      <c r="Y24" s="129"/>
      <c r="Z24" s="129"/>
      <c r="AA24" s="129"/>
      <c r="AB24" s="130"/>
      <c r="AC24" s="583" t="s">
        <v>235</v>
      </c>
      <c r="AD24" s="583"/>
      <c r="AE24" s="583"/>
    </row>
    <row r="25" spans="1:31" s="163" customFormat="1" ht="15.9" customHeight="1" thickBot="1">
      <c r="C25" s="166"/>
      <c r="D25" s="625" t="s">
        <v>200</v>
      </c>
      <c r="E25" s="625"/>
      <c r="F25" s="625"/>
      <c r="G25" s="625"/>
      <c r="H25" s="167"/>
      <c r="I25" s="107" t="s">
        <v>176</v>
      </c>
      <c r="J25" s="126" t="s">
        <v>239</v>
      </c>
      <c r="K25" s="92"/>
      <c r="L25" s="97"/>
      <c r="M25" s="77" t="s">
        <v>201</v>
      </c>
      <c r="N25" s="92"/>
      <c r="O25" s="97"/>
      <c r="P25" s="77" t="s">
        <v>202</v>
      </c>
      <c r="Q25" s="92"/>
      <c r="R25" s="97"/>
      <c r="S25" s="77" t="s">
        <v>203</v>
      </c>
      <c r="T25" s="77"/>
      <c r="U25" s="77"/>
      <c r="V25" s="77"/>
      <c r="W25" s="77"/>
      <c r="X25" s="77"/>
      <c r="Y25" s="77"/>
      <c r="Z25" s="77"/>
      <c r="AA25" s="77"/>
      <c r="AB25" s="77"/>
      <c r="AD25" s="188" t="s">
        <v>242</v>
      </c>
    </row>
    <row r="26" spans="1:31" s="163" customFormat="1" ht="15.9" customHeight="1"/>
    <row r="27" spans="1:31" s="163" customFormat="1" ht="15.9" customHeight="1"/>
    <row r="28" spans="1:31" s="163" customFormat="1" ht="15.9" customHeight="1" thickBot="1"/>
    <row r="29" spans="1:31" s="163" customFormat="1" ht="15.9" customHeight="1" thickBot="1">
      <c r="A29" s="110" t="s">
        <v>276</v>
      </c>
      <c r="C29" s="166"/>
      <c r="D29" s="625" t="s">
        <v>198</v>
      </c>
      <c r="E29" s="625"/>
      <c r="F29" s="625"/>
      <c r="G29" s="625"/>
      <c r="H29" s="167"/>
      <c r="I29" s="92"/>
      <c r="J29" s="97"/>
      <c r="K29" s="126" t="s">
        <v>239</v>
      </c>
      <c r="L29" s="92"/>
      <c r="M29" s="96"/>
      <c r="N29" s="96"/>
      <c r="O29" s="96"/>
      <c r="P29" s="96"/>
      <c r="Q29" s="97"/>
      <c r="R29" s="126" t="s">
        <v>239</v>
      </c>
      <c r="S29" s="127"/>
      <c r="T29" s="77"/>
      <c r="U29" s="77"/>
      <c r="V29" s="77"/>
      <c r="W29" s="77"/>
      <c r="X29" s="77"/>
      <c r="Y29" s="77"/>
      <c r="Z29" s="77"/>
      <c r="AA29" s="77"/>
      <c r="AB29" s="77"/>
    </row>
    <row r="30" spans="1:31" s="163" customFormat="1" ht="15.9" customHeight="1" thickBot="1">
      <c r="C30" s="166"/>
      <c r="D30" s="625" t="s">
        <v>240</v>
      </c>
      <c r="E30" s="625"/>
      <c r="F30" s="625"/>
      <c r="G30" s="625"/>
      <c r="H30" s="167"/>
      <c r="I30" s="92"/>
      <c r="J30" s="96"/>
      <c r="K30" s="96"/>
      <c r="L30" s="96"/>
      <c r="M30" s="96"/>
      <c r="N30" s="96"/>
      <c r="O30" s="96"/>
      <c r="P30" s="96"/>
      <c r="Q30" s="96"/>
      <c r="R30" s="96"/>
      <c r="S30" s="96"/>
      <c r="T30" s="96"/>
      <c r="U30" s="96"/>
      <c r="V30" s="96"/>
      <c r="W30" s="96"/>
      <c r="X30" s="96"/>
      <c r="Y30" s="96"/>
      <c r="Z30" s="96"/>
      <c r="AA30" s="96"/>
      <c r="AB30" s="97"/>
    </row>
    <row r="31" spans="1:31" s="163" customFormat="1" ht="15.9" customHeight="1" thickBot="1">
      <c r="C31" s="166"/>
      <c r="D31" s="625" t="s">
        <v>153</v>
      </c>
      <c r="E31" s="625"/>
      <c r="F31" s="625"/>
      <c r="G31" s="625"/>
      <c r="H31" s="167"/>
      <c r="I31" s="128"/>
      <c r="J31" s="129"/>
      <c r="K31" s="129"/>
      <c r="L31" s="129"/>
      <c r="M31" s="129"/>
      <c r="N31" s="129"/>
      <c r="O31" s="129"/>
      <c r="P31" s="129"/>
      <c r="Q31" s="129"/>
      <c r="R31" s="129"/>
      <c r="S31" s="129"/>
      <c r="T31" s="129"/>
      <c r="U31" s="129"/>
      <c r="V31" s="129"/>
      <c r="W31" s="129"/>
      <c r="X31" s="129"/>
      <c r="Y31" s="129"/>
      <c r="Z31" s="129"/>
      <c r="AA31" s="129"/>
      <c r="AB31" s="130"/>
      <c r="AC31" s="583" t="s">
        <v>235</v>
      </c>
      <c r="AD31" s="583"/>
      <c r="AE31" s="583"/>
    </row>
    <row r="32" spans="1:31" s="163" customFormat="1" ht="15.9" customHeight="1" thickBot="1">
      <c r="C32" s="166"/>
      <c r="D32" s="625" t="s">
        <v>200</v>
      </c>
      <c r="E32" s="625"/>
      <c r="F32" s="625"/>
      <c r="G32" s="625"/>
      <c r="H32" s="167"/>
      <c r="I32" s="107" t="s">
        <v>176</v>
      </c>
      <c r="J32" s="126" t="s">
        <v>241</v>
      </c>
      <c r="K32" s="92"/>
      <c r="L32" s="97"/>
      <c r="M32" s="77" t="s">
        <v>201</v>
      </c>
      <c r="N32" s="92"/>
      <c r="O32" s="97"/>
      <c r="P32" s="77" t="s">
        <v>202</v>
      </c>
      <c r="Q32" s="92"/>
      <c r="R32" s="97"/>
      <c r="S32" s="77" t="s">
        <v>203</v>
      </c>
      <c r="T32" s="77"/>
      <c r="U32" s="77"/>
      <c r="V32" s="77"/>
      <c r="W32" s="77"/>
      <c r="X32" s="77"/>
      <c r="Y32" s="77"/>
      <c r="Z32" s="77"/>
      <c r="AA32" s="77"/>
      <c r="AB32" s="77"/>
      <c r="AD32" s="188" t="s">
        <v>236</v>
      </c>
    </row>
    <row r="33" spans="1:31" s="163" customFormat="1" ht="15.9" customHeight="1"/>
    <row r="34" spans="1:31" s="163" customFormat="1" ht="15.9" customHeight="1"/>
    <row r="35" spans="1:31" s="163" customFormat="1" ht="15.9" customHeight="1" thickBot="1"/>
    <row r="36" spans="1:31" s="163" customFormat="1" ht="15.9" customHeight="1" thickBot="1">
      <c r="A36" s="110" t="s">
        <v>276</v>
      </c>
      <c r="C36" s="166"/>
      <c r="D36" s="625" t="s">
        <v>198</v>
      </c>
      <c r="E36" s="625"/>
      <c r="F36" s="625"/>
      <c r="G36" s="625"/>
      <c r="H36" s="167"/>
      <c r="I36" s="92"/>
      <c r="J36" s="97"/>
      <c r="K36" s="126" t="s">
        <v>241</v>
      </c>
      <c r="L36" s="92"/>
      <c r="M36" s="96"/>
      <c r="N36" s="96"/>
      <c r="O36" s="96"/>
      <c r="P36" s="96"/>
      <c r="Q36" s="97"/>
      <c r="R36" s="126" t="s">
        <v>239</v>
      </c>
      <c r="S36" s="127"/>
      <c r="T36" s="77"/>
      <c r="U36" s="77"/>
      <c r="V36" s="77"/>
      <c r="W36" s="77"/>
      <c r="X36" s="77"/>
      <c r="Y36" s="77"/>
      <c r="Z36" s="77"/>
      <c r="AA36" s="77"/>
      <c r="AB36" s="77"/>
    </row>
    <row r="37" spans="1:31" s="163" customFormat="1" ht="15.9" customHeight="1" thickBot="1">
      <c r="C37" s="166"/>
      <c r="D37" s="625" t="s">
        <v>240</v>
      </c>
      <c r="E37" s="625"/>
      <c r="F37" s="625"/>
      <c r="G37" s="625"/>
      <c r="H37" s="167"/>
      <c r="I37" s="92"/>
      <c r="J37" s="96"/>
      <c r="K37" s="96"/>
      <c r="L37" s="96"/>
      <c r="M37" s="96"/>
      <c r="N37" s="96"/>
      <c r="O37" s="96"/>
      <c r="P37" s="96"/>
      <c r="Q37" s="96"/>
      <c r="R37" s="96"/>
      <c r="S37" s="96"/>
      <c r="T37" s="96"/>
      <c r="U37" s="96"/>
      <c r="V37" s="96"/>
      <c r="W37" s="96"/>
      <c r="X37" s="96"/>
      <c r="Y37" s="96"/>
      <c r="Z37" s="96"/>
      <c r="AA37" s="96"/>
      <c r="AB37" s="97"/>
    </row>
    <row r="38" spans="1:31" s="163" customFormat="1" ht="15.9" customHeight="1" thickBot="1">
      <c r="C38" s="166"/>
      <c r="D38" s="625" t="s">
        <v>153</v>
      </c>
      <c r="E38" s="625"/>
      <c r="F38" s="625"/>
      <c r="G38" s="625"/>
      <c r="H38" s="167"/>
      <c r="I38" s="128"/>
      <c r="J38" s="129"/>
      <c r="K38" s="129"/>
      <c r="L38" s="129"/>
      <c r="M38" s="129"/>
      <c r="N38" s="129"/>
      <c r="O38" s="129"/>
      <c r="P38" s="129"/>
      <c r="Q38" s="129"/>
      <c r="R38" s="129"/>
      <c r="S38" s="129"/>
      <c r="T38" s="129"/>
      <c r="U38" s="129"/>
      <c r="V38" s="129"/>
      <c r="W38" s="129"/>
      <c r="X38" s="129"/>
      <c r="Y38" s="129"/>
      <c r="Z38" s="129"/>
      <c r="AA38" s="129"/>
      <c r="AB38" s="130"/>
      <c r="AC38" s="583" t="s">
        <v>235</v>
      </c>
      <c r="AD38" s="583"/>
      <c r="AE38" s="583"/>
    </row>
    <row r="39" spans="1:31" s="163" customFormat="1" ht="15.9" customHeight="1" thickBot="1">
      <c r="C39" s="166"/>
      <c r="D39" s="625" t="s">
        <v>200</v>
      </c>
      <c r="E39" s="625"/>
      <c r="F39" s="625"/>
      <c r="G39" s="625"/>
      <c r="H39" s="167"/>
      <c r="I39" s="107" t="s">
        <v>176</v>
      </c>
      <c r="J39" s="126" t="s">
        <v>245</v>
      </c>
      <c r="K39" s="92"/>
      <c r="L39" s="97"/>
      <c r="M39" s="77" t="s">
        <v>201</v>
      </c>
      <c r="N39" s="92"/>
      <c r="O39" s="97"/>
      <c r="P39" s="77" t="s">
        <v>202</v>
      </c>
      <c r="Q39" s="92"/>
      <c r="R39" s="97"/>
      <c r="S39" s="77" t="s">
        <v>203</v>
      </c>
      <c r="T39" s="77"/>
      <c r="U39" s="77"/>
      <c r="V39" s="77"/>
      <c r="W39" s="77"/>
      <c r="X39" s="77"/>
      <c r="Y39" s="77"/>
      <c r="Z39" s="77"/>
      <c r="AA39" s="77"/>
      <c r="AB39" s="77"/>
      <c r="AD39" s="188" t="s">
        <v>242</v>
      </c>
    </row>
    <row r="40" spans="1:31" s="163" customFormat="1" ht="15.9" customHeight="1"/>
    <row r="41" spans="1:31" s="163" customFormat="1" ht="15.9" customHeight="1"/>
    <row r="42" spans="1:31" s="163" customFormat="1" ht="15.9" customHeight="1" thickBot="1"/>
    <row r="43" spans="1:31" s="163" customFormat="1" ht="15.9" customHeight="1" thickBot="1">
      <c r="A43" s="110" t="s">
        <v>283</v>
      </c>
      <c r="C43" s="166"/>
      <c r="D43" s="625" t="s">
        <v>198</v>
      </c>
      <c r="E43" s="625"/>
      <c r="F43" s="625"/>
      <c r="G43" s="625"/>
      <c r="H43" s="167"/>
      <c r="I43" s="92"/>
      <c r="J43" s="97"/>
      <c r="K43" s="126" t="s">
        <v>241</v>
      </c>
      <c r="L43" s="92"/>
      <c r="M43" s="96"/>
      <c r="N43" s="96"/>
      <c r="O43" s="96"/>
      <c r="P43" s="96"/>
      <c r="Q43" s="97"/>
      <c r="R43" s="126" t="s">
        <v>241</v>
      </c>
      <c r="S43" s="127"/>
      <c r="T43" s="77"/>
      <c r="U43" s="77"/>
      <c r="V43" s="77"/>
      <c r="W43" s="77"/>
      <c r="X43" s="77"/>
      <c r="Y43" s="77"/>
      <c r="Z43" s="77"/>
      <c r="AA43" s="77"/>
      <c r="AB43" s="77"/>
    </row>
    <row r="44" spans="1:31" s="163" customFormat="1" ht="15.9" customHeight="1" thickBot="1">
      <c r="C44" s="166"/>
      <c r="D44" s="625" t="s">
        <v>240</v>
      </c>
      <c r="E44" s="625"/>
      <c r="F44" s="625"/>
      <c r="G44" s="625"/>
      <c r="H44" s="167"/>
      <c r="I44" s="92"/>
      <c r="J44" s="96"/>
      <c r="K44" s="96"/>
      <c r="L44" s="96"/>
      <c r="M44" s="96"/>
      <c r="N44" s="96"/>
      <c r="O44" s="96"/>
      <c r="P44" s="96"/>
      <c r="Q44" s="96"/>
      <c r="R44" s="96"/>
      <c r="S44" s="96"/>
      <c r="T44" s="96"/>
      <c r="U44" s="96"/>
      <c r="V44" s="96"/>
      <c r="W44" s="96"/>
      <c r="X44" s="96"/>
      <c r="Y44" s="96"/>
      <c r="Z44" s="96"/>
      <c r="AA44" s="96"/>
      <c r="AB44" s="97"/>
    </row>
    <row r="45" spans="1:31" s="163" customFormat="1" ht="15.9" customHeight="1" thickBot="1">
      <c r="C45" s="166"/>
      <c r="D45" s="625" t="s">
        <v>153</v>
      </c>
      <c r="E45" s="625"/>
      <c r="F45" s="625"/>
      <c r="G45" s="625"/>
      <c r="H45" s="167"/>
      <c r="I45" s="128"/>
      <c r="J45" s="129"/>
      <c r="K45" s="129"/>
      <c r="L45" s="129"/>
      <c r="M45" s="129"/>
      <c r="N45" s="129"/>
      <c r="O45" s="129"/>
      <c r="P45" s="129"/>
      <c r="Q45" s="129"/>
      <c r="R45" s="129"/>
      <c r="S45" s="129"/>
      <c r="T45" s="129"/>
      <c r="U45" s="129"/>
      <c r="V45" s="129"/>
      <c r="W45" s="129"/>
      <c r="X45" s="129"/>
      <c r="Y45" s="129"/>
      <c r="Z45" s="129"/>
      <c r="AA45" s="129"/>
      <c r="AB45" s="130"/>
      <c r="AC45" s="583" t="s">
        <v>235</v>
      </c>
      <c r="AD45" s="583"/>
      <c r="AE45" s="583"/>
    </row>
    <row r="46" spans="1:31" s="163" customFormat="1" ht="15.9" customHeight="1" thickBot="1">
      <c r="C46" s="166"/>
      <c r="D46" s="625" t="s">
        <v>200</v>
      </c>
      <c r="E46" s="625"/>
      <c r="F46" s="625"/>
      <c r="G46" s="625"/>
      <c r="H46" s="167"/>
      <c r="I46" s="107" t="s">
        <v>176</v>
      </c>
      <c r="J46" s="126" t="s">
        <v>241</v>
      </c>
      <c r="K46" s="92"/>
      <c r="L46" s="97"/>
      <c r="M46" s="77" t="s">
        <v>201</v>
      </c>
      <c r="N46" s="92"/>
      <c r="O46" s="97"/>
      <c r="P46" s="77" t="s">
        <v>202</v>
      </c>
      <c r="Q46" s="92"/>
      <c r="R46" s="97"/>
      <c r="S46" s="77" t="s">
        <v>203</v>
      </c>
      <c r="T46" s="77"/>
      <c r="U46" s="77"/>
      <c r="V46" s="77"/>
      <c r="W46" s="77"/>
      <c r="X46" s="77"/>
      <c r="Y46" s="77"/>
      <c r="Z46" s="77"/>
      <c r="AA46" s="77"/>
      <c r="AB46" s="77"/>
      <c r="AD46" s="188" t="s">
        <v>242</v>
      </c>
    </row>
    <row r="47" spans="1:31" s="163" customFormat="1" ht="15.9" customHeight="1"/>
    <row r="48" spans="1:31" s="163" customFormat="1" ht="15.9" customHeight="1"/>
    <row r="49" s="163" customFormat="1" ht="15.9" customHeight="1"/>
    <row r="50" s="163" customFormat="1" ht="15.9" customHeight="1"/>
    <row r="51" s="163" customFormat="1" ht="15.9" customHeight="1"/>
  </sheetData>
  <protectedRanges>
    <protectedRange sqref="I43:J43 L43:Q43 I46" name="範囲6"/>
    <protectedRange sqref="I36:J36 L36:Q36 I39" name="範囲5"/>
    <protectedRange sqref="I29:J29 L29:Q29 I32" name="範囲4"/>
    <protectedRange sqref="I22:J22 L22:Q22 I25" name="範囲3"/>
    <protectedRange sqref="I15:J15 L15:Q15 I18" name="範囲2"/>
    <protectedRange sqref="H8:S8" name="範囲1"/>
    <protectedRange sqref="I23:AB24" name="範囲1_1"/>
    <protectedRange sqref="I16:AB17" name="範囲1_2"/>
    <protectedRange sqref="I30:AB31" name="範囲1_3"/>
    <protectedRange sqref="I37:AB38 I44:AB45" name="範囲1_4"/>
    <protectedRange sqref="K25:L25 K18:L18" name="範囲1_5"/>
    <protectedRange sqref="K32:L32" name="範囲1_6"/>
    <protectedRange sqref="K39:L39" name="範囲1_7"/>
    <protectedRange sqref="K46:L46" name="範囲1_8"/>
    <protectedRange sqref="N32:O32" name="範囲1_9"/>
    <protectedRange sqref="N39:O39" name="範囲1_10"/>
    <protectedRange sqref="N46:O46" name="範囲1_11"/>
    <protectedRange sqref="N25:O25 N18:O18" name="範囲1_12"/>
    <protectedRange sqref="Q18:R18" name="範囲1_13"/>
    <protectedRange sqref="Q25:R25" name="範囲1_14"/>
    <protectedRange sqref="Q32:R32" name="範囲1_15"/>
    <protectedRange sqref="Q39:R39" name="範囲1_16"/>
    <protectedRange sqref="Q46:R46" name="範囲1_17"/>
  </protectedRanges>
  <mergeCells count="31">
    <mergeCell ref="AC17:AE17"/>
    <mergeCell ref="A1:AE1"/>
    <mergeCell ref="D4:G4"/>
    <mergeCell ref="K4:R4"/>
    <mergeCell ref="C8:G8"/>
    <mergeCell ref="H8:S8"/>
    <mergeCell ref="U8:X8"/>
    <mergeCell ref="D15:G15"/>
    <mergeCell ref="D16:G16"/>
    <mergeCell ref="D17:G17"/>
    <mergeCell ref="AC31:AE31"/>
    <mergeCell ref="D18:G18"/>
    <mergeCell ref="D22:G22"/>
    <mergeCell ref="D23:G23"/>
    <mergeCell ref="D24:G24"/>
    <mergeCell ref="AC24:AE24"/>
    <mergeCell ref="D25:G25"/>
    <mergeCell ref="D29:G29"/>
    <mergeCell ref="D30:G30"/>
    <mergeCell ref="D32:G32"/>
    <mergeCell ref="D36:G36"/>
    <mergeCell ref="D37:G37"/>
    <mergeCell ref="D38:G38"/>
    <mergeCell ref="D31:G31"/>
    <mergeCell ref="D46:G46"/>
    <mergeCell ref="AC38:AE38"/>
    <mergeCell ref="D39:G39"/>
    <mergeCell ref="D43:G43"/>
    <mergeCell ref="D44:G44"/>
    <mergeCell ref="D45:G45"/>
    <mergeCell ref="AC45:AE45"/>
  </mergeCells>
  <phoneticPr fontId="3"/>
  <dataValidations count="2">
    <dataValidation type="list" allowBlank="1" showInputMessage="1" showErrorMessage="1" sqref="I18 I25 I32 I39 I46" xr:uid="{00000000-0002-0000-0500-000000000000}">
      <formula1>"S,H,R,　,"</formula1>
    </dataValidation>
    <dataValidation imeMode="fullKatakana" allowBlank="1" showInputMessage="1" showErrorMessage="1" sqref="I23:AB23 I37:AB37 I16:AB16 I30:AB30 I44:AB44" xr:uid="{00000000-0002-0000-0500-000001000000}"/>
  </dataValidations>
  <pageMargins left="0.59055118110236227" right="0" top="0.59055118110236227" bottom="0.19685039370078741" header="0.51181102362204722" footer="0.51181102362204722"/>
  <pageSetup paperSize="9" orientation="portrait" blackAndWhite="1"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sheetPr>
  <dimension ref="A1:DZ51"/>
  <sheetViews>
    <sheetView view="pageBreakPreview" zoomScaleNormal="100" zoomScaleSheetLayoutView="100" workbookViewId="0">
      <selection sqref="A1:AE1"/>
    </sheetView>
  </sheetViews>
  <sheetFormatPr defaultColWidth="3.33203125" defaultRowHeight="15.9" customHeight="1"/>
  <cols>
    <col min="1" max="1" width="4.6640625" style="338" customWidth="1"/>
    <col min="2" max="2" width="2.109375" style="338" customWidth="1"/>
    <col min="3" max="31" width="2.88671875" style="338" customWidth="1"/>
    <col min="32" max="32" width="1.44140625" style="339" customWidth="1"/>
    <col min="33" max="33" width="13.77734375" style="339" customWidth="1"/>
    <col min="34" max="37" width="4" style="338" customWidth="1"/>
    <col min="38" max="38" width="7.44140625" style="338" customWidth="1"/>
    <col min="39" max="50" width="4" style="338" customWidth="1"/>
    <col min="51" max="51" width="10.109375" style="338" customWidth="1"/>
    <col min="52" max="54" width="4" style="341" customWidth="1"/>
    <col min="55" max="61" width="2.88671875" style="341" customWidth="1"/>
    <col min="62" max="130" width="3.33203125" style="341"/>
    <col min="131" max="16384" width="3.33203125" style="338"/>
  </cols>
  <sheetData>
    <row r="1" spans="1:130" s="340" customFormat="1" ht="15.9" customHeight="1" thickBot="1">
      <c r="A1" s="639" t="s">
        <v>278</v>
      </c>
      <c r="B1" s="639"/>
      <c r="C1" s="639"/>
      <c r="D1" s="639"/>
      <c r="E1" s="639"/>
      <c r="F1" s="639"/>
      <c r="G1" s="639"/>
      <c r="H1" s="639"/>
      <c r="I1" s="639"/>
      <c r="J1" s="639"/>
      <c r="K1" s="639"/>
      <c r="L1" s="639"/>
      <c r="M1" s="639"/>
      <c r="N1" s="639"/>
      <c r="O1" s="639"/>
      <c r="P1" s="639"/>
      <c r="Q1" s="639"/>
      <c r="R1" s="639"/>
      <c r="S1" s="639"/>
      <c r="T1" s="639"/>
      <c r="U1" s="639"/>
      <c r="V1" s="639"/>
      <c r="W1" s="639"/>
      <c r="X1" s="639"/>
      <c r="Y1" s="639"/>
      <c r="Z1" s="639"/>
      <c r="AA1" s="639"/>
      <c r="AB1" s="639"/>
      <c r="AC1" s="639"/>
      <c r="AD1" s="639"/>
      <c r="AE1" s="639"/>
      <c r="AF1" s="360"/>
      <c r="AG1" s="360"/>
      <c r="AZ1" s="341"/>
      <c r="BA1" s="341"/>
      <c r="BB1" s="341"/>
      <c r="BC1" s="341"/>
      <c r="BD1" s="341"/>
      <c r="BE1" s="341"/>
      <c r="BF1" s="341"/>
      <c r="BG1" s="341"/>
      <c r="BH1" s="341"/>
      <c r="BI1" s="341"/>
      <c r="BJ1" s="341"/>
      <c r="BK1" s="341"/>
      <c r="BL1" s="341"/>
      <c r="BM1" s="341"/>
      <c r="BN1" s="341"/>
      <c r="BO1" s="341"/>
      <c r="BP1" s="341"/>
      <c r="BQ1" s="341"/>
      <c r="BR1" s="341"/>
      <c r="BS1" s="341"/>
      <c r="BT1" s="341"/>
      <c r="BU1" s="341"/>
      <c r="BV1" s="341"/>
      <c r="BW1" s="341"/>
      <c r="BX1" s="341"/>
      <c r="BY1" s="341"/>
      <c r="BZ1" s="341"/>
      <c r="CA1" s="341"/>
      <c r="CB1" s="341"/>
      <c r="CC1" s="341"/>
      <c r="CD1" s="341"/>
      <c r="CE1" s="341"/>
      <c r="CF1" s="341"/>
      <c r="CG1" s="341"/>
      <c r="CH1" s="341"/>
      <c r="CI1" s="341"/>
      <c r="CJ1" s="341"/>
      <c r="CK1" s="341"/>
      <c r="CL1" s="341"/>
      <c r="CM1" s="341"/>
      <c r="CN1" s="341"/>
      <c r="CO1" s="341"/>
      <c r="CP1" s="341"/>
      <c r="CQ1" s="341"/>
      <c r="CR1" s="341"/>
      <c r="CS1" s="341"/>
      <c r="CT1" s="341"/>
      <c r="CU1" s="341"/>
      <c r="CV1" s="341"/>
      <c r="CW1" s="341"/>
      <c r="CX1" s="341"/>
      <c r="CY1" s="341"/>
      <c r="CZ1" s="341"/>
      <c r="DA1" s="341"/>
      <c r="DB1" s="341"/>
      <c r="DC1" s="341"/>
      <c r="DD1" s="341"/>
      <c r="DE1" s="341"/>
      <c r="DF1" s="341"/>
      <c r="DG1" s="341"/>
      <c r="DH1" s="341"/>
      <c r="DI1" s="341"/>
      <c r="DJ1" s="341"/>
      <c r="DK1" s="341"/>
      <c r="DL1" s="341"/>
      <c r="DM1" s="341"/>
      <c r="DN1" s="341"/>
      <c r="DO1" s="341"/>
      <c r="DP1" s="341"/>
      <c r="DQ1" s="341"/>
      <c r="DR1" s="341"/>
      <c r="DS1" s="341"/>
      <c r="DT1" s="341"/>
      <c r="DU1" s="341"/>
      <c r="DV1" s="341"/>
      <c r="DW1" s="341"/>
      <c r="DX1" s="341"/>
      <c r="DY1" s="341"/>
      <c r="DZ1" s="341"/>
    </row>
    <row r="2" spans="1:130" s="340" customFormat="1" ht="15.9" customHeight="1" thickBot="1">
      <c r="AB2" s="400" t="s">
        <v>132</v>
      </c>
      <c r="AC2" s="399" t="s">
        <v>279</v>
      </c>
      <c r="AD2" s="398" t="s">
        <v>134</v>
      </c>
      <c r="AF2" s="360"/>
      <c r="AG2" s="360"/>
      <c r="AZ2" s="341"/>
      <c r="BA2" s="341"/>
      <c r="BB2" s="341"/>
      <c r="BC2" s="341"/>
      <c r="BD2" s="341"/>
      <c r="BE2" s="341"/>
      <c r="BF2" s="341"/>
      <c r="BG2" s="341"/>
      <c r="BH2" s="341"/>
      <c r="BI2" s="341"/>
      <c r="BJ2" s="341"/>
      <c r="BK2" s="341"/>
      <c r="BL2" s="341"/>
      <c r="BM2" s="341"/>
      <c r="BN2" s="341"/>
      <c r="BO2" s="341"/>
      <c r="BP2" s="341"/>
      <c r="BQ2" s="341"/>
      <c r="BR2" s="341"/>
      <c r="BS2" s="341"/>
      <c r="BT2" s="341"/>
      <c r="BU2" s="341"/>
      <c r="BV2" s="341"/>
      <c r="BW2" s="341"/>
      <c r="BX2" s="341"/>
      <c r="BY2" s="341"/>
      <c r="BZ2" s="341"/>
      <c r="CA2" s="341"/>
      <c r="CB2" s="341"/>
      <c r="CC2" s="341"/>
      <c r="CD2" s="341"/>
      <c r="CE2" s="341"/>
      <c r="CF2" s="341"/>
      <c r="CG2" s="341"/>
      <c r="CH2" s="341"/>
      <c r="CI2" s="341"/>
      <c r="CJ2" s="341"/>
      <c r="CK2" s="341"/>
      <c r="CL2" s="341"/>
      <c r="CM2" s="341"/>
      <c r="CN2" s="341"/>
      <c r="CO2" s="341"/>
      <c r="CP2" s="341"/>
      <c r="CQ2" s="341"/>
      <c r="CR2" s="341"/>
      <c r="CS2" s="341"/>
      <c r="CT2" s="341"/>
      <c r="CU2" s="341"/>
      <c r="CV2" s="341"/>
      <c r="CW2" s="341"/>
      <c r="CX2" s="341"/>
      <c r="CY2" s="341"/>
      <c r="CZ2" s="341"/>
      <c r="DA2" s="341"/>
      <c r="DB2" s="341"/>
      <c r="DC2" s="341"/>
      <c r="DD2" s="341"/>
      <c r="DE2" s="341"/>
      <c r="DF2" s="341"/>
      <c r="DG2" s="341"/>
      <c r="DH2" s="341"/>
      <c r="DI2" s="341"/>
      <c r="DJ2" s="341"/>
      <c r="DK2" s="341"/>
      <c r="DL2" s="341"/>
      <c r="DM2" s="341"/>
      <c r="DN2" s="341"/>
      <c r="DO2" s="341"/>
      <c r="DP2" s="341"/>
      <c r="DQ2" s="341"/>
      <c r="DR2" s="341"/>
      <c r="DS2" s="341"/>
      <c r="DT2" s="341"/>
      <c r="DU2" s="341"/>
      <c r="DV2" s="341"/>
      <c r="DW2" s="341"/>
      <c r="DX2" s="341"/>
      <c r="DY2" s="341"/>
      <c r="DZ2" s="341"/>
    </row>
    <row r="3" spans="1:130" s="340" customFormat="1" ht="15.9" customHeight="1">
      <c r="AB3" s="346"/>
      <c r="AC3" s="346"/>
      <c r="AD3" s="346"/>
      <c r="AF3" s="360"/>
      <c r="AG3" s="360"/>
      <c r="AZ3" s="341"/>
      <c r="BA3" s="341"/>
      <c r="BB3" s="341"/>
      <c r="BC3" s="341"/>
      <c r="BD3" s="341"/>
      <c r="BE3" s="341"/>
      <c r="BF3" s="341"/>
      <c r="BG3" s="341"/>
      <c r="BH3" s="341"/>
      <c r="BI3" s="341"/>
      <c r="BJ3" s="341"/>
      <c r="BK3" s="341"/>
      <c r="BL3" s="341"/>
      <c r="BM3" s="341"/>
      <c r="BN3" s="341"/>
      <c r="BO3" s="341"/>
      <c r="BP3" s="341"/>
      <c r="BQ3" s="341"/>
      <c r="BR3" s="341"/>
      <c r="BS3" s="341"/>
      <c r="BT3" s="341"/>
      <c r="BU3" s="341"/>
      <c r="BV3" s="341"/>
      <c r="BW3" s="341"/>
      <c r="BX3" s="341"/>
      <c r="BY3" s="341"/>
      <c r="BZ3" s="341"/>
      <c r="CA3" s="341"/>
      <c r="CB3" s="341"/>
      <c r="CC3" s="341"/>
      <c r="CD3" s="341"/>
      <c r="CE3" s="341"/>
      <c r="CF3" s="341"/>
      <c r="CG3" s="341"/>
      <c r="CH3" s="341"/>
      <c r="CI3" s="341"/>
      <c r="CJ3" s="341"/>
      <c r="CK3" s="341"/>
      <c r="CL3" s="341"/>
      <c r="CM3" s="341"/>
      <c r="CN3" s="341"/>
      <c r="CO3" s="341"/>
      <c r="CP3" s="341"/>
      <c r="CQ3" s="341"/>
      <c r="CR3" s="341"/>
      <c r="CS3" s="341"/>
      <c r="CT3" s="341"/>
      <c r="CU3" s="341"/>
      <c r="CV3" s="341"/>
      <c r="CW3" s="341"/>
      <c r="CX3" s="341"/>
      <c r="CY3" s="341"/>
      <c r="CZ3" s="341"/>
      <c r="DA3" s="341"/>
      <c r="DB3" s="341"/>
      <c r="DC3" s="341"/>
      <c r="DD3" s="341"/>
      <c r="DE3" s="341"/>
      <c r="DF3" s="341"/>
      <c r="DG3" s="341"/>
      <c r="DH3" s="341"/>
      <c r="DI3" s="341"/>
      <c r="DJ3" s="341"/>
      <c r="DK3" s="341"/>
      <c r="DL3" s="341"/>
      <c r="DM3" s="341"/>
      <c r="DN3" s="341"/>
      <c r="DO3" s="341"/>
      <c r="DP3" s="341"/>
      <c r="DQ3" s="341"/>
      <c r="DR3" s="341"/>
      <c r="DS3" s="341"/>
      <c r="DT3" s="341"/>
      <c r="DU3" s="341"/>
      <c r="DV3" s="341"/>
      <c r="DW3" s="341"/>
      <c r="DX3" s="341"/>
      <c r="DY3" s="341"/>
      <c r="DZ3" s="341"/>
    </row>
    <row r="4" spans="1:130" s="340" customFormat="1" ht="15.9" customHeight="1" thickBot="1">
      <c r="D4" s="707" t="s">
        <v>158</v>
      </c>
      <c r="E4" s="707"/>
      <c r="F4" s="707"/>
      <c r="G4" s="707"/>
      <c r="K4" s="639" t="s">
        <v>160</v>
      </c>
      <c r="L4" s="639"/>
      <c r="M4" s="639"/>
      <c r="N4" s="639"/>
      <c r="O4" s="639"/>
      <c r="P4" s="639"/>
      <c r="Q4" s="639"/>
      <c r="R4" s="639"/>
      <c r="AF4" s="360"/>
      <c r="AG4" s="360"/>
      <c r="AZ4" s="341"/>
      <c r="BA4" s="341"/>
      <c r="BB4" s="341"/>
      <c r="BC4" s="341"/>
      <c r="BD4" s="341"/>
      <c r="BE4" s="341"/>
      <c r="BF4" s="341"/>
      <c r="BG4" s="341"/>
      <c r="BH4" s="341"/>
      <c r="BI4" s="341"/>
      <c r="BJ4" s="341"/>
      <c r="BK4" s="341"/>
      <c r="BL4" s="341"/>
      <c r="BM4" s="341"/>
      <c r="BN4" s="341"/>
      <c r="BO4" s="341"/>
      <c r="BP4" s="341"/>
      <c r="BQ4" s="341"/>
      <c r="BR4" s="341"/>
      <c r="BS4" s="341"/>
      <c r="BT4" s="341"/>
      <c r="BU4" s="341"/>
      <c r="BV4" s="341"/>
      <c r="BW4" s="341"/>
      <c r="BX4" s="341"/>
      <c r="BY4" s="341"/>
      <c r="BZ4" s="341"/>
      <c r="CA4" s="341"/>
      <c r="CB4" s="341"/>
      <c r="CC4" s="341"/>
      <c r="CD4" s="341"/>
      <c r="CE4" s="341"/>
      <c r="CF4" s="341"/>
      <c r="CG4" s="341"/>
      <c r="CH4" s="341"/>
      <c r="CI4" s="341"/>
      <c r="CJ4" s="341"/>
      <c r="CK4" s="341"/>
      <c r="CL4" s="341"/>
      <c r="CM4" s="341"/>
      <c r="CN4" s="341"/>
      <c r="CO4" s="341"/>
      <c r="CP4" s="341"/>
      <c r="CQ4" s="341"/>
      <c r="CR4" s="341"/>
      <c r="CS4" s="341"/>
      <c r="CT4" s="341"/>
      <c r="CU4" s="341"/>
      <c r="CV4" s="341"/>
      <c r="CW4" s="341"/>
      <c r="CX4" s="341"/>
      <c r="CY4" s="341"/>
      <c r="CZ4" s="341"/>
      <c r="DA4" s="341"/>
      <c r="DB4" s="341"/>
      <c r="DC4" s="341"/>
      <c r="DD4" s="341"/>
      <c r="DE4" s="341"/>
      <c r="DF4" s="341"/>
      <c r="DG4" s="341"/>
      <c r="DH4" s="341"/>
      <c r="DI4" s="341"/>
      <c r="DJ4" s="341"/>
      <c r="DK4" s="341"/>
      <c r="DL4" s="341"/>
      <c r="DM4" s="341"/>
      <c r="DN4" s="341"/>
      <c r="DO4" s="341"/>
      <c r="DP4" s="341"/>
      <c r="DQ4" s="341"/>
      <c r="DR4" s="341"/>
      <c r="DS4" s="341"/>
      <c r="DT4" s="341"/>
      <c r="DU4" s="341"/>
      <c r="DV4" s="341"/>
      <c r="DW4" s="341"/>
      <c r="DX4" s="341"/>
      <c r="DY4" s="341"/>
      <c r="DZ4" s="341"/>
    </row>
    <row r="5" spans="1:130" s="340" customFormat="1" ht="15.9" customHeight="1" thickBot="1">
      <c r="C5" s="397" t="s">
        <v>161</v>
      </c>
      <c r="D5" s="396"/>
      <c r="E5" s="396"/>
      <c r="F5" s="396"/>
      <c r="G5" s="396"/>
      <c r="H5" s="395"/>
      <c r="J5" s="259" t="str">
        <f>IF(第一面!$R$28="","",第一面!$R$28)</f>
        <v/>
      </c>
      <c r="K5" s="260" t="str">
        <f>IF(第一面!$S$28="","",第一面!$S$28)</f>
        <v/>
      </c>
      <c r="L5" s="261" t="s">
        <v>277</v>
      </c>
      <c r="M5" s="262" t="str">
        <f>IF(第一面!$U$28="","",第一面!$U$28)</f>
        <v/>
      </c>
      <c r="N5" s="263" t="s">
        <v>150</v>
      </c>
      <c r="O5" s="259" t="str">
        <f>IF(第一面!$W$28="","",第一面!$W$28)</f>
        <v/>
      </c>
      <c r="P5" s="264" t="str">
        <f>IF(第一面!$X$28="","",第一面!$X$28)</f>
        <v/>
      </c>
      <c r="Q5" s="265" t="str">
        <f>IF(第一面!$Y$28="","",第一面!$Y$28)</f>
        <v/>
      </c>
      <c r="R5" s="264" t="str">
        <f>IF(第一面!$Z$28="","",第一面!$Z$28)</f>
        <v/>
      </c>
      <c r="S5" s="265" t="str">
        <f>IF(第一面!$AA$28="","",第一面!$AA$28)</f>
        <v/>
      </c>
      <c r="T5" s="260" t="str">
        <f>IF(第一面!$AB$28="","",第一面!$AB$28)</f>
        <v/>
      </c>
      <c r="AF5" s="360"/>
      <c r="AG5" s="360"/>
      <c r="AZ5" s="341"/>
      <c r="BA5" s="341"/>
      <c r="BB5" s="341"/>
      <c r="BC5" s="341"/>
      <c r="BD5" s="341"/>
      <c r="BE5" s="341"/>
      <c r="BF5" s="341"/>
      <c r="BG5" s="341"/>
      <c r="BH5" s="341"/>
      <c r="BI5" s="341"/>
      <c r="BJ5" s="341"/>
      <c r="BK5" s="341"/>
      <c r="BL5" s="341"/>
      <c r="BM5" s="341"/>
      <c r="BN5" s="341"/>
      <c r="BO5" s="341"/>
      <c r="BP5" s="341"/>
      <c r="BQ5" s="341"/>
      <c r="BR5" s="341"/>
      <c r="BS5" s="341"/>
      <c r="BT5" s="341"/>
      <c r="BU5" s="341"/>
      <c r="BV5" s="341"/>
      <c r="BW5" s="341"/>
      <c r="BX5" s="341"/>
      <c r="BY5" s="341"/>
      <c r="BZ5" s="341"/>
      <c r="CA5" s="341"/>
      <c r="CB5" s="341"/>
      <c r="CC5" s="341"/>
      <c r="CD5" s="341"/>
      <c r="CE5" s="341"/>
      <c r="CF5" s="341"/>
      <c r="CG5" s="341"/>
      <c r="CH5" s="341"/>
      <c r="CI5" s="341"/>
      <c r="CJ5" s="341"/>
      <c r="CK5" s="341"/>
      <c r="CL5" s="341"/>
      <c r="CM5" s="341"/>
      <c r="CN5" s="341"/>
      <c r="CO5" s="341"/>
      <c r="CP5" s="341"/>
      <c r="CQ5" s="341"/>
      <c r="CR5" s="341"/>
      <c r="CS5" s="341"/>
      <c r="CT5" s="341"/>
      <c r="CU5" s="341"/>
      <c r="CV5" s="341"/>
      <c r="CW5" s="341"/>
      <c r="CX5" s="341"/>
      <c r="CY5" s="341"/>
      <c r="CZ5" s="341"/>
      <c r="DA5" s="341"/>
      <c r="DB5" s="341"/>
      <c r="DC5" s="341"/>
      <c r="DD5" s="341"/>
      <c r="DE5" s="341"/>
      <c r="DF5" s="341"/>
      <c r="DG5" s="341"/>
      <c r="DH5" s="341"/>
      <c r="DI5" s="341"/>
      <c r="DJ5" s="341"/>
      <c r="DK5" s="341"/>
      <c r="DL5" s="341"/>
      <c r="DM5" s="341"/>
      <c r="DN5" s="341"/>
      <c r="DO5" s="341"/>
      <c r="DP5" s="341"/>
      <c r="DQ5" s="341"/>
      <c r="DR5" s="341"/>
      <c r="DS5" s="341"/>
      <c r="DT5" s="341"/>
      <c r="DU5" s="341"/>
      <c r="DV5" s="341"/>
      <c r="DW5" s="341"/>
      <c r="DX5" s="341"/>
      <c r="DY5" s="341"/>
      <c r="DZ5" s="341"/>
    </row>
    <row r="6" spans="1:130" s="340" customFormat="1" ht="15.9" customHeight="1">
      <c r="J6" s="346"/>
      <c r="K6" s="346"/>
      <c r="L6" s="346"/>
      <c r="M6" s="346"/>
      <c r="N6" s="346"/>
      <c r="O6" s="346"/>
      <c r="P6" s="346"/>
      <c r="Q6" s="346"/>
      <c r="R6" s="346"/>
      <c r="S6" s="346"/>
      <c r="AF6" s="360"/>
      <c r="AG6" s="360"/>
      <c r="AZ6" s="341"/>
      <c r="BA6" s="341"/>
      <c r="BB6" s="341"/>
      <c r="BC6" s="341"/>
      <c r="BD6" s="341"/>
      <c r="BE6" s="341"/>
      <c r="BF6" s="341"/>
      <c r="BG6" s="341"/>
      <c r="BH6" s="341"/>
      <c r="BI6" s="341"/>
      <c r="BJ6" s="341"/>
      <c r="BK6" s="341"/>
      <c r="BL6" s="341"/>
      <c r="BM6" s="341"/>
      <c r="BN6" s="341"/>
      <c r="BO6" s="341"/>
      <c r="BP6" s="341"/>
      <c r="BQ6" s="341"/>
      <c r="BR6" s="341"/>
      <c r="BS6" s="341"/>
      <c r="BT6" s="341"/>
      <c r="BU6" s="341"/>
      <c r="BV6" s="341"/>
      <c r="BW6" s="341"/>
      <c r="BX6" s="341"/>
      <c r="BY6" s="341"/>
      <c r="BZ6" s="341"/>
      <c r="CA6" s="341"/>
      <c r="CB6" s="341"/>
      <c r="CC6" s="341"/>
      <c r="CD6" s="341"/>
      <c r="CE6" s="341"/>
      <c r="CF6" s="341"/>
      <c r="CG6" s="341"/>
      <c r="CH6" s="341"/>
      <c r="CI6" s="341"/>
      <c r="CJ6" s="341"/>
      <c r="CK6" s="341"/>
      <c r="CL6" s="341"/>
      <c r="CM6" s="341"/>
      <c r="CN6" s="341"/>
      <c r="CO6" s="341"/>
      <c r="CP6" s="341"/>
      <c r="CQ6" s="341"/>
      <c r="CR6" s="341"/>
      <c r="CS6" s="341"/>
      <c r="CT6" s="341"/>
      <c r="CU6" s="341"/>
      <c r="CV6" s="341"/>
      <c r="CW6" s="341"/>
      <c r="CX6" s="341"/>
      <c r="CY6" s="341"/>
      <c r="CZ6" s="341"/>
      <c r="DA6" s="341"/>
      <c r="DB6" s="341"/>
      <c r="DC6" s="341"/>
      <c r="DD6" s="341"/>
      <c r="DE6" s="341"/>
      <c r="DF6" s="341"/>
      <c r="DG6" s="341"/>
      <c r="DH6" s="341"/>
      <c r="DI6" s="341"/>
      <c r="DJ6" s="341"/>
      <c r="DK6" s="341"/>
      <c r="DL6" s="341"/>
      <c r="DM6" s="341"/>
      <c r="DN6" s="341"/>
      <c r="DO6" s="341"/>
      <c r="DP6" s="341"/>
      <c r="DQ6" s="341"/>
      <c r="DR6" s="341"/>
      <c r="DS6" s="341"/>
      <c r="DT6" s="341"/>
      <c r="DU6" s="341"/>
      <c r="DV6" s="341"/>
      <c r="DW6" s="341"/>
      <c r="DX6" s="341"/>
      <c r="DY6" s="341"/>
      <c r="DZ6" s="341"/>
    </row>
    <row r="7" spans="1:130" s="340" customFormat="1" ht="15.9" customHeight="1" thickBot="1">
      <c r="J7" s="346"/>
      <c r="K7" s="346"/>
      <c r="L7" s="346"/>
      <c r="M7" s="346"/>
      <c r="N7" s="346"/>
      <c r="O7" s="346"/>
      <c r="P7" s="346"/>
      <c r="Q7" s="346"/>
      <c r="R7" s="346"/>
      <c r="S7" s="346"/>
      <c r="AF7" s="360"/>
      <c r="AG7" s="360"/>
      <c r="AZ7" s="341"/>
      <c r="BA7" s="341"/>
      <c r="BB7" s="341"/>
      <c r="BC7" s="341"/>
      <c r="BD7" s="341"/>
      <c r="BE7" s="341"/>
      <c r="BF7" s="341"/>
      <c r="BG7" s="341"/>
      <c r="BH7" s="341"/>
      <c r="BI7" s="341"/>
      <c r="BJ7" s="341"/>
      <c r="BK7" s="341"/>
      <c r="BL7" s="341"/>
      <c r="BM7" s="341"/>
      <c r="BN7" s="341"/>
      <c r="BO7" s="341"/>
      <c r="BP7" s="341"/>
      <c r="BQ7" s="341"/>
      <c r="BR7" s="341"/>
      <c r="BS7" s="341"/>
      <c r="BT7" s="341"/>
      <c r="BU7" s="341"/>
      <c r="BV7" s="341"/>
      <c r="BW7" s="341"/>
      <c r="BX7" s="341"/>
      <c r="BY7" s="341"/>
      <c r="BZ7" s="341"/>
      <c r="CA7" s="341"/>
      <c r="CB7" s="341"/>
      <c r="CC7" s="341"/>
      <c r="CD7" s="341"/>
      <c r="CE7" s="341"/>
      <c r="CF7" s="341"/>
      <c r="CG7" s="341"/>
      <c r="CH7" s="341"/>
      <c r="CI7" s="341"/>
      <c r="CJ7" s="341"/>
      <c r="CK7" s="341"/>
      <c r="CL7" s="341"/>
      <c r="CM7" s="341"/>
      <c r="CN7" s="341"/>
      <c r="CO7" s="341"/>
      <c r="CP7" s="341"/>
      <c r="CQ7" s="341"/>
      <c r="CR7" s="341"/>
      <c r="CS7" s="341"/>
      <c r="CT7" s="341"/>
      <c r="CU7" s="341"/>
      <c r="CV7" s="341"/>
      <c r="CW7" s="341"/>
      <c r="CX7" s="341"/>
      <c r="CY7" s="341"/>
      <c r="CZ7" s="341"/>
      <c r="DA7" s="341"/>
      <c r="DB7" s="341"/>
      <c r="DC7" s="341"/>
      <c r="DD7" s="341"/>
      <c r="DE7" s="341"/>
      <c r="DF7" s="341"/>
      <c r="DG7" s="341"/>
      <c r="DH7" s="341"/>
      <c r="DI7" s="341"/>
      <c r="DJ7" s="341"/>
      <c r="DK7" s="341"/>
      <c r="DL7" s="341"/>
      <c r="DM7" s="341"/>
      <c r="DN7" s="341"/>
      <c r="DO7" s="341"/>
      <c r="DP7" s="341"/>
      <c r="DQ7" s="341"/>
      <c r="DR7" s="341"/>
      <c r="DS7" s="341"/>
      <c r="DT7" s="341"/>
      <c r="DU7" s="341"/>
      <c r="DV7" s="341"/>
      <c r="DW7" s="341"/>
      <c r="DX7" s="341"/>
      <c r="DY7" s="341"/>
      <c r="DZ7" s="341"/>
    </row>
    <row r="8" spans="1:130" s="340" customFormat="1" ht="15.9" customHeight="1" thickBot="1">
      <c r="A8" s="367" t="s">
        <v>520</v>
      </c>
      <c r="C8" s="708" t="s">
        <v>519</v>
      </c>
      <c r="D8" s="709"/>
      <c r="E8" s="709"/>
      <c r="F8" s="709"/>
      <c r="G8" s="710"/>
      <c r="H8" s="456" t="str">
        <f>IF(AH8="","",AH8)</f>
        <v/>
      </c>
      <c r="I8" s="721" t="s">
        <v>518</v>
      </c>
      <c r="J8" s="722"/>
      <c r="K8" s="722"/>
      <c r="L8" s="722"/>
      <c r="M8" s="722"/>
      <c r="N8" s="722"/>
      <c r="O8" s="722"/>
      <c r="P8" s="722"/>
      <c r="Q8" s="722"/>
      <c r="R8" s="722"/>
      <c r="S8" s="723"/>
      <c r="T8" s="394" t="s">
        <v>161</v>
      </c>
      <c r="U8" s="713" t="s">
        <v>259</v>
      </c>
      <c r="V8" s="713"/>
      <c r="W8" s="713"/>
      <c r="X8" s="714"/>
      <c r="Y8" s="401"/>
      <c r="Z8" s="402"/>
      <c r="AA8" s="403"/>
      <c r="AF8" s="360"/>
      <c r="AG8" s="351" t="s">
        <v>257</v>
      </c>
      <c r="AH8" s="689"/>
      <c r="AI8" s="690"/>
      <c r="AJ8" s="691"/>
      <c r="AK8" s="390" t="s">
        <v>500</v>
      </c>
      <c r="AL8" s="388"/>
      <c r="AM8" s="388"/>
      <c r="AN8" s="389" t="str">
        <f>LEFT(AH8)</f>
        <v/>
      </c>
      <c r="AO8" s="388"/>
      <c r="AP8" s="388"/>
      <c r="AQ8" s="388"/>
      <c r="AR8" s="388"/>
      <c r="AS8" s="388"/>
      <c r="AT8" s="388"/>
      <c r="AU8" s="388"/>
      <c r="AV8" s="388"/>
      <c r="AW8" s="388"/>
      <c r="AX8" s="388"/>
      <c r="AZ8" s="341"/>
      <c r="BA8" s="341"/>
      <c r="BB8" s="341"/>
      <c r="BC8" s="341"/>
      <c r="BD8" s="341"/>
      <c r="BE8" s="341"/>
      <c r="BF8" s="341"/>
      <c r="BG8" s="341"/>
      <c r="BH8" s="341"/>
      <c r="BI8" s="341"/>
      <c r="BJ8" s="341"/>
      <c r="BK8" s="341"/>
      <c r="BL8" s="341"/>
      <c r="BM8" s="341"/>
      <c r="BN8" s="341"/>
      <c r="BO8" s="341"/>
      <c r="BP8" s="341"/>
      <c r="BQ8" s="341"/>
      <c r="BR8" s="341"/>
      <c r="BS8" s="341"/>
      <c r="BT8" s="341"/>
      <c r="BU8" s="341"/>
      <c r="BV8" s="341"/>
      <c r="BW8" s="341"/>
      <c r="BX8" s="341"/>
      <c r="BY8" s="341"/>
      <c r="BZ8" s="341"/>
      <c r="CA8" s="341"/>
      <c r="CB8" s="341"/>
      <c r="CC8" s="341"/>
      <c r="CD8" s="341"/>
      <c r="CE8" s="341"/>
      <c r="CF8" s="341"/>
      <c r="CG8" s="341"/>
      <c r="CH8" s="341"/>
      <c r="CI8" s="341"/>
      <c r="CJ8" s="341"/>
      <c r="CK8" s="341"/>
      <c r="CL8" s="341"/>
      <c r="CM8" s="341"/>
      <c r="CN8" s="341"/>
      <c r="CO8" s="341"/>
      <c r="CP8" s="341"/>
      <c r="CQ8" s="341"/>
      <c r="CR8" s="341"/>
      <c r="CS8" s="341"/>
      <c r="CT8" s="341"/>
      <c r="CU8" s="341"/>
      <c r="CV8" s="341"/>
      <c r="CW8" s="341"/>
      <c r="CX8" s="341"/>
      <c r="CY8" s="341"/>
      <c r="CZ8" s="341"/>
      <c r="DA8" s="341"/>
      <c r="DB8" s="341"/>
      <c r="DC8" s="341"/>
      <c r="DD8" s="341"/>
      <c r="DE8" s="341"/>
      <c r="DF8" s="341"/>
      <c r="DG8" s="341"/>
      <c r="DH8" s="341"/>
      <c r="DI8" s="341"/>
      <c r="DJ8" s="341"/>
      <c r="DK8" s="341"/>
      <c r="DL8" s="341"/>
      <c r="DM8" s="341"/>
      <c r="DN8" s="341"/>
      <c r="DO8" s="341"/>
      <c r="DP8" s="341"/>
      <c r="DQ8" s="341"/>
      <c r="DR8" s="341"/>
      <c r="DS8" s="341"/>
      <c r="DT8" s="341"/>
      <c r="DU8" s="341"/>
      <c r="DV8" s="341"/>
      <c r="DW8" s="341"/>
      <c r="DX8" s="341"/>
      <c r="DY8" s="341"/>
      <c r="DZ8" s="341"/>
    </row>
    <row r="9" spans="1:130" s="340" customFormat="1" ht="15.9" customHeight="1">
      <c r="C9" s="664" t="s">
        <v>260</v>
      </c>
      <c r="D9" s="692"/>
      <c r="E9" s="692"/>
      <c r="F9" s="692"/>
      <c r="G9" s="668"/>
      <c r="H9" s="724" t="str">
        <f>IF(AH9="","",AH9)</f>
        <v/>
      </c>
      <c r="I9" s="725"/>
      <c r="J9" s="725"/>
      <c r="K9" s="725"/>
      <c r="L9" s="725"/>
      <c r="M9" s="725"/>
      <c r="N9" s="725"/>
      <c r="O9" s="725"/>
      <c r="P9" s="725"/>
      <c r="Q9" s="725"/>
      <c r="R9" s="725"/>
      <c r="S9" s="725"/>
      <c r="T9" s="725"/>
      <c r="U9" s="725"/>
      <c r="V9" s="725"/>
      <c r="W9" s="725"/>
      <c r="X9" s="725"/>
      <c r="Y9" s="725"/>
      <c r="Z9" s="725"/>
      <c r="AA9" s="726"/>
      <c r="AF9" s="360"/>
      <c r="AG9" s="351" t="s">
        <v>517</v>
      </c>
      <c r="AH9" s="700"/>
      <c r="AI9" s="701"/>
      <c r="AJ9" s="701"/>
      <c r="AK9" s="701"/>
      <c r="AL9" s="701"/>
      <c r="AM9" s="701"/>
      <c r="AN9" s="701"/>
      <c r="AO9" s="701"/>
      <c r="AP9" s="701"/>
      <c r="AQ9" s="701"/>
      <c r="AR9" s="701"/>
      <c r="AS9" s="701"/>
      <c r="AT9" s="701"/>
      <c r="AU9" s="701"/>
      <c r="AV9" s="701"/>
      <c r="AW9" s="701"/>
      <c r="AX9" s="702"/>
      <c r="AY9" s="357" t="s">
        <v>501</v>
      </c>
      <c r="AZ9" s="341"/>
      <c r="BA9" s="341"/>
      <c r="BB9" s="341"/>
      <c r="BC9" s="341"/>
      <c r="BD9" s="341"/>
      <c r="BE9" s="341"/>
      <c r="BF9" s="341"/>
      <c r="BG9" s="341"/>
      <c r="BH9" s="341"/>
      <c r="BI9" s="341"/>
      <c r="BJ9" s="341"/>
      <c r="BK9" s="341"/>
      <c r="BL9" s="341"/>
      <c r="BM9" s="341"/>
      <c r="BN9" s="341"/>
      <c r="BO9" s="341"/>
      <c r="BP9" s="341"/>
      <c r="BQ9" s="341"/>
      <c r="BR9" s="341"/>
      <c r="BS9" s="341"/>
      <c r="BT9" s="341"/>
      <c r="BU9" s="341"/>
      <c r="BV9" s="341"/>
      <c r="BW9" s="341"/>
      <c r="BX9" s="341"/>
      <c r="BY9" s="341"/>
      <c r="BZ9" s="341"/>
      <c r="CA9" s="341"/>
      <c r="CB9" s="341"/>
      <c r="CC9" s="341"/>
      <c r="CD9" s="341"/>
      <c r="CE9" s="341"/>
      <c r="CF9" s="341"/>
      <c r="CG9" s="341"/>
      <c r="CH9" s="341"/>
      <c r="CI9" s="341"/>
      <c r="CJ9" s="341"/>
      <c r="CK9" s="341"/>
      <c r="CL9" s="341"/>
      <c r="CM9" s="341"/>
      <c r="CN9" s="341"/>
      <c r="CO9" s="341"/>
      <c r="CP9" s="341"/>
      <c r="CQ9" s="341"/>
      <c r="CR9" s="341"/>
      <c r="CS9" s="341"/>
      <c r="CT9" s="341"/>
      <c r="CU9" s="341"/>
      <c r="CV9" s="341"/>
      <c r="CW9" s="341"/>
      <c r="CX9" s="341"/>
      <c r="CY9" s="341"/>
      <c r="CZ9" s="341"/>
      <c r="DA9" s="341"/>
      <c r="DB9" s="341"/>
      <c r="DC9" s="341"/>
      <c r="DD9" s="341"/>
      <c r="DE9" s="341"/>
      <c r="DF9" s="341"/>
      <c r="DG9" s="341"/>
      <c r="DH9" s="341"/>
      <c r="DI9" s="341"/>
      <c r="DJ9" s="341"/>
      <c r="DK9" s="341"/>
      <c r="DL9" s="341"/>
      <c r="DM9" s="341"/>
      <c r="DN9" s="341"/>
      <c r="DO9" s="341"/>
      <c r="DP9" s="341"/>
      <c r="DQ9" s="341"/>
      <c r="DR9" s="341"/>
      <c r="DS9" s="341"/>
      <c r="DT9" s="341"/>
      <c r="DU9" s="341"/>
      <c r="DV9" s="341"/>
      <c r="DW9" s="341"/>
      <c r="DX9" s="341"/>
      <c r="DY9" s="341"/>
      <c r="DZ9" s="341"/>
    </row>
    <row r="10" spans="1:130" s="340" customFormat="1" ht="15.9" customHeight="1" thickBot="1">
      <c r="C10" s="665"/>
      <c r="D10" s="693"/>
      <c r="E10" s="693"/>
      <c r="F10" s="693"/>
      <c r="G10" s="669"/>
      <c r="H10" s="727"/>
      <c r="I10" s="728"/>
      <c r="J10" s="728"/>
      <c r="K10" s="728"/>
      <c r="L10" s="728"/>
      <c r="M10" s="728"/>
      <c r="N10" s="728"/>
      <c r="O10" s="728"/>
      <c r="P10" s="728"/>
      <c r="Q10" s="728"/>
      <c r="R10" s="728"/>
      <c r="S10" s="728"/>
      <c r="T10" s="728"/>
      <c r="U10" s="728"/>
      <c r="V10" s="728"/>
      <c r="W10" s="728"/>
      <c r="X10" s="728"/>
      <c r="Y10" s="728"/>
      <c r="Z10" s="728"/>
      <c r="AA10" s="729"/>
      <c r="AF10" s="360"/>
      <c r="AG10" s="360"/>
      <c r="AH10" s="703"/>
      <c r="AI10" s="704"/>
      <c r="AJ10" s="704"/>
      <c r="AK10" s="704"/>
      <c r="AL10" s="704"/>
      <c r="AM10" s="704"/>
      <c r="AN10" s="704"/>
      <c r="AO10" s="704"/>
      <c r="AP10" s="704"/>
      <c r="AQ10" s="704"/>
      <c r="AR10" s="704"/>
      <c r="AS10" s="704"/>
      <c r="AT10" s="704"/>
      <c r="AU10" s="704"/>
      <c r="AV10" s="704"/>
      <c r="AW10" s="704"/>
      <c r="AX10" s="705"/>
      <c r="AZ10" s="341"/>
      <c r="BA10" s="341"/>
      <c r="BB10" s="341"/>
      <c r="BC10" s="341"/>
      <c r="BD10" s="341"/>
      <c r="BE10" s="341"/>
      <c r="BF10" s="341"/>
      <c r="BG10" s="341"/>
      <c r="BH10" s="341"/>
      <c r="BI10" s="341"/>
      <c r="BJ10" s="341"/>
      <c r="BK10" s="341"/>
      <c r="BL10" s="341"/>
      <c r="BM10" s="341"/>
      <c r="BN10" s="341"/>
      <c r="BO10" s="341"/>
      <c r="BP10" s="341"/>
      <c r="BQ10" s="341"/>
      <c r="BR10" s="341"/>
      <c r="BS10" s="341"/>
      <c r="BT10" s="341"/>
      <c r="BU10" s="341"/>
      <c r="BV10" s="341"/>
      <c r="BW10" s="341"/>
      <c r="BX10" s="341"/>
      <c r="BY10" s="341"/>
      <c r="BZ10" s="341"/>
      <c r="CA10" s="341"/>
      <c r="CB10" s="341"/>
      <c r="CC10" s="341"/>
      <c r="CD10" s="341"/>
      <c r="CE10" s="341"/>
      <c r="CF10" s="341"/>
      <c r="CG10" s="341"/>
      <c r="CH10" s="341"/>
      <c r="CI10" s="341"/>
      <c r="CJ10" s="341"/>
      <c r="CK10" s="341"/>
      <c r="CL10" s="341"/>
      <c r="CM10" s="341"/>
      <c r="CN10" s="341"/>
      <c r="CO10" s="341"/>
      <c r="CP10" s="341"/>
      <c r="CQ10" s="341"/>
      <c r="CR10" s="341"/>
      <c r="CS10" s="341"/>
      <c r="CT10" s="341"/>
      <c r="CU10" s="341"/>
      <c r="CV10" s="341"/>
      <c r="CW10" s="341"/>
      <c r="CX10" s="341"/>
      <c r="CY10" s="341"/>
      <c r="CZ10" s="341"/>
      <c r="DA10" s="341"/>
      <c r="DB10" s="341"/>
      <c r="DC10" s="341"/>
      <c r="DD10" s="341"/>
      <c r="DE10" s="341"/>
      <c r="DF10" s="341"/>
      <c r="DG10" s="341"/>
      <c r="DH10" s="341"/>
      <c r="DI10" s="341"/>
      <c r="DJ10" s="341"/>
      <c r="DK10" s="341"/>
      <c r="DL10" s="341"/>
      <c r="DM10" s="341"/>
      <c r="DN10" s="341"/>
      <c r="DO10" s="341"/>
      <c r="DP10" s="341"/>
      <c r="DQ10" s="341"/>
      <c r="DR10" s="341"/>
      <c r="DS10" s="341"/>
      <c r="DT10" s="341"/>
      <c r="DU10" s="341"/>
      <c r="DV10" s="341"/>
      <c r="DW10" s="341"/>
      <c r="DX10" s="341"/>
      <c r="DY10" s="341"/>
      <c r="DZ10" s="341"/>
    </row>
    <row r="11" spans="1:130" s="340" customFormat="1" ht="15.9" customHeight="1">
      <c r="H11" s="263"/>
      <c r="I11" s="263"/>
      <c r="J11" s="263"/>
      <c r="K11" s="263"/>
      <c r="L11" s="263"/>
      <c r="M11" s="263"/>
      <c r="N11" s="263"/>
      <c r="O11" s="263"/>
      <c r="P11" s="263"/>
      <c r="Q11" s="263"/>
      <c r="R11" s="263"/>
      <c r="S11" s="263"/>
      <c r="T11" s="263"/>
      <c r="U11" s="263"/>
      <c r="V11" s="263"/>
      <c r="W11" s="263"/>
      <c r="X11" s="263"/>
      <c r="Y11" s="263"/>
      <c r="Z11" s="263"/>
      <c r="AA11" s="263"/>
      <c r="AF11" s="360"/>
      <c r="AG11" s="360"/>
      <c r="AZ11" s="341"/>
      <c r="BA11" s="341"/>
      <c r="BB11" s="341"/>
      <c r="BC11" s="341"/>
      <c r="BD11" s="341"/>
      <c r="BE11" s="341"/>
      <c r="BF11" s="341"/>
      <c r="BG11" s="341"/>
      <c r="BH11" s="341"/>
      <c r="BI11" s="341"/>
      <c r="BJ11" s="341"/>
      <c r="BK11" s="341"/>
      <c r="BL11" s="341"/>
      <c r="BM11" s="341"/>
      <c r="BN11" s="341"/>
      <c r="BO11" s="341"/>
      <c r="BP11" s="341"/>
      <c r="BQ11" s="341"/>
      <c r="BR11" s="341"/>
      <c r="BS11" s="341"/>
      <c r="BT11" s="341"/>
      <c r="BU11" s="341"/>
      <c r="BV11" s="341"/>
      <c r="BW11" s="341"/>
      <c r="BX11" s="341"/>
      <c r="BY11" s="341"/>
      <c r="BZ11" s="341"/>
      <c r="CA11" s="341"/>
      <c r="CB11" s="341"/>
      <c r="CC11" s="341"/>
      <c r="CD11" s="341"/>
      <c r="CE11" s="341"/>
      <c r="CF11" s="341"/>
      <c r="CG11" s="341"/>
      <c r="CH11" s="341"/>
      <c r="CI11" s="341"/>
      <c r="CJ11" s="341"/>
      <c r="CK11" s="341"/>
      <c r="CL11" s="341"/>
      <c r="CM11" s="341"/>
      <c r="CN11" s="341"/>
      <c r="CO11" s="341"/>
      <c r="CP11" s="341"/>
      <c r="CQ11" s="341"/>
      <c r="CR11" s="341"/>
      <c r="CS11" s="341"/>
      <c r="CT11" s="341"/>
      <c r="CU11" s="341"/>
      <c r="CV11" s="341"/>
      <c r="CW11" s="341"/>
      <c r="CX11" s="341"/>
      <c r="CY11" s="341"/>
      <c r="CZ11" s="341"/>
      <c r="DA11" s="341"/>
      <c r="DB11" s="341"/>
      <c r="DC11" s="341"/>
      <c r="DD11" s="341"/>
      <c r="DE11" s="341"/>
      <c r="DF11" s="341"/>
      <c r="DG11" s="341"/>
      <c r="DH11" s="341"/>
      <c r="DI11" s="341"/>
      <c r="DJ11" s="341"/>
      <c r="DK11" s="341"/>
      <c r="DL11" s="341"/>
      <c r="DM11" s="341"/>
      <c r="DN11" s="341"/>
      <c r="DO11" s="341"/>
      <c r="DP11" s="341"/>
      <c r="DQ11" s="341"/>
      <c r="DR11" s="341"/>
      <c r="DS11" s="341"/>
      <c r="DT11" s="341"/>
      <c r="DU11" s="341"/>
      <c r="DV11" s="341"/>
      <c r="DW11" s="341"/>
      <c r="DX11" s="341"/>
      <c r="DY11" s="341"/>
      <c r="DZ11" s="341"/>
    </row>
    <row r="12" spans="1:130" s="340" customFormat="1" ht="15.9" customHeight="1">
      <c r="H12" s="263"/>
      <c r="I12" s="263"/>
      <c r="J12" s="263"/>
      <c r="K12" s="263"/>
      <c r="L12" s="263"/>
      <c r="M12" s="263"/>
      <c r="N12" s="263"/>
      <c r="O12" s="263"/>
      <c r="P12" s="263"/>
      <c r="Q12" s="263"/>
      <c r="R12" s="263"/>
      <c r="S12" s="263"/>
      <c r="T12" s="263"/>
      <c r="U12" s="263"/>
      <c r="V12" s="263"/>
      <c r="W12" s="263"/>
      <c r="X12" s="263"/>
      <c r="Y12" s="263"/>
      <c r="Z12" s="263"/>
      <c r="AA12" s="263"/>
      <c r="AF12" s="360"/>
      <c r="AG12" s="360"/>
      <c r="AZ12" s="341"/>
      <c r="BA12" s="341"/>
      <c r="BB12" s="341"/>
      <c r="BC12" s="341"/>
      <c r="BD12" s="341"/>
      <c r="BE12" s="341"/>
      <c r="BF12" s="341"/>
      <c r="BG12" s="341"/>
      <c r="BH12" s="341"/>
      <c r="BI12" s="341"/>
      <c r="BJ12" s="341"/>
      <c r="BK12" s="341"/>
      <c r="BL12" s="341"/>
      <c r="BM12" s="341"/>
      <c r="BN12" s="341"/>
      <c r="BO12" s="341"/>
      <c r="BP12" s="341"/>
      <c r="BQ12" s="341"/>
      <c r="BR12" s="341"/>
      <c r="BS12" s="341"/>
      <c r="BT12" s="341"/>
      <c r="BU12" s="341"/>
      <c r="BV12" s="341"/>
      <c r="BW12" s="341"/>
      <c r="BX12" s="341"/>
      <c r="BY12" s="341"/>
      <c r="BZ12" s="341"/>
      <c r="CA12" s="341"/>
      <c r="CB12" s="341"/>
      <c r="CC12" s="341"/>
      <c r="CD12" s="341"/>
      <c r="CE12" s="341"/>
      <c r="CF12" s="341"/>
      <c r="CG12" s="341"/>
      <c r="CH12" s="341"/>
      <c r="CI12" s="341"/>
      <c r="CJ12" s="341"/>
      <c r="CK12" s="341"/>
      <c r="CL12" s="341"/>
      <c r="CM12" s="341"/>
      <c r="CN12" s="341"/>
      <c r="CO12" s="341"/>
      <c r="CP12" s="341"/>
      <c r="CQ12" s="341"/>
      <c r="CR12" s="341"/>
      <c r="CS12" s="341"/>
      <c r="CT12" s="341"/>
      <c r="CU12" s="341"/>
      <c r="CV12" s="341"/>
      <c r="CW12" s="341"/>
      <c r="CX12" s="341"/>
      <c r="CY12" s="341"/>
      <c r="CZ12" s="341"/>
      <c r="DA12" s="341"/>
      <c r="DB12" s="341"/>
      <c r="DC12" s="341"/>
      <c r="DD12" s="341"/>
      <c r="DE12" s="341"/>
      <c r="DF12" s="341"/>
      <c r="DG12" s="341"/>
      <c r="DH12" s="341"/>
      <c r="DI12" s="341"/>
      <c r="DJ12" s="341"/>
      <c r="DK12" s="341"/>
      <c r="DL12" s="341"/>
      <c r="DM12" s="341"/>
      <c r="DN12" s="341"/>
      <c r="DO12" s="341"/>
      <c r="DP12" s="341"/>
      <c r="DQ12" s="341"/>
      <c r="DR12" s="341"/>
      <c r="DS12" s="341"/>
      <c r="DT12" s="341"/>
      <c r="DU12" s="341"/>
      <c r="DV12" s="341"/>
      <c r="DW12" s="341"/>
      <c r="DX12" s="341"/>
      <c r="DY12" s="341"/>
      <c r="DZ12" s="341"/>
    </row>
    <row r="13" spans="1:130" s="340" customFormat="1" ht="15.9" customHeight="1">
      <c r="AF13" s="360"/>
      <c r="AG13" s="360"/>
      <c r="AZ13" s="341"/>
      <c r="BA13" s="341"/>
      <c r="BB13" s="341"/>
      <c r="BC13" s="341"/>
      <c r="BD13" s="341"/>
      <c r="BE13" s="341"/>
      <c r="BF13" s="341"/>
      <c r="BG13" s="341"/>
      <c r="BH13" s="341"/>
      <c r="BI13" s="341"/>
      <c r="BJ13" s="341"/>
      <c r="BK13" s="341"/>
      <c r="BL13" s="341"/>
      <c r="BM13" s="341"/>
      <c r="BN13" s="341"/>
      <c r="BO13" s="341"/>
      <c r="BP13" s="341"/>
      <c r="BQ13" s="341"/>
      <c r="BR13" s="341"/>
      <c r="BS13" s="341"/>
      <c r="BT13" s="341"/>
      <c r="BU13" s="341"/>
      <c r="BV13" s="341"/>
      <c r="BW13" s="341"/>
      <c r="BX13" s="341"/>
      <c r="BY13" s="341"/>
      <c r="BZ13" s="341"/>
      <c r="CA13" s="341"/>
      <c r="CB13" s="341"/>
      <c r="CC13" s="341"/>
      <c r="CD13" s="341"/>
      <c r="CE13" s="341"/>
      <c r="CF13" s="341"/>
      <c r="CG13" s="341"/>
      <c r="CH13" s="341"/>
      <c r="CI13" s="341"/>
      <c r="CJ13" s="341"/>
      <c r="CK13" s="341"/>
      <c r="CL13" s="341"/>
      <c r="CM13" s="341"/>
      <c r="CN13" s="341"/>
      <c r="CO13" s="341"/>
      <c r="CP13" s="341"/>
      <c r="CQ13" s="341"/>
      <c r="CR13" s="341"/>
      <c r="CS13" s="341"/>
      <c r="CT13" s="341"/>
      <c r="CU13" s="341"/>
      <c r="CV13" s="341"/>
      <c r="CW13" s="341"/>
      <c r="CX13" s="341"/>
      <c r="CY13" s="341"/>
      <c r="CZ13" s="341"/>
      <c r="DA13" s="341"/>
      <c r="DB13" s="341"/>
      <c r="DC13" s="341"/>
      <c r="DD13" s="341"/>
      <c r="DE13" s="341"/>
      <c r="DF13" s="341"/>
      <c r="DG13" s="341"/>
      <c r="DH13" s="341"/>
      <c r="DI13" s="341"/>
      <c r="DJ13" s="341"/>
      <c r="DK13" s="341"/>
      <c r="DL13" s="341"/>
      <c r="DM13" s="341"/>
      <c r="DN13" s="341"/>
      <c r="DO13" s="341"/>
      <c r="DP13" s="341"/>
      <c r="DQ13" s="341"/>
      <c r="DR13" s="341"/>
      <c r="DS13" s="341"/>
      <c r="DT13" s="341"/>
      <c r="DU13" s="341"/>
      <c r="DV13" s="341"/>
      <c r="DW13" s="341"/>
      <c r="DX13" s="341"/>
      <c r="DY13" s="341"/>
      <c r="DZ13" s="341"/>
    </row>
    <row r="14" spans="1:130" s="340" customFormat="1" ht="15.9" customHeight="1" thickBot="1">
      <c r="C14" s="340" t="s">
        <v>15</v>
      </c>
      <c r="D14" s="340" t="s">
        <v>282</v>
      </c>
      <c r="AF14" s="339" t="s">
        <v>505</v>
      </c>
      <c r="AG14" s="362"/>
      <c r="AH14" s="362"/>
      <c r="AI14" s="362"/>
      <c r="AJ14" s="362"/>
      <c r="AK14" s="344"/>
      <c r="AL14" s="344"/>
      <c r="AM14" s="342" t="s">
        <v>504</v>
      </c>
      <c r="AN14" s="344"/>
      <c r="AO14" s="344"/>
      <c r="AP14" s="339"/>
      <c r="AQ14" s="339"/>
      <c r="AR14" s="342"/>
      <c r="AS14" s="339"/>
      <c r="AT14" s="339"/>
      <c r="AU14" s="339"/>
      <c r="AV14" s="339"/>
      <c r="AW14" s="339"/>
      <c r="AX14" s="339"/>
      <c r="AY14" s="338"/>
      <c r="AZ14" s="341"/>
      <c r="BA14" s="341"/>
      <c r="BB14" s="341"/>
      <c r="BC14" s="341"/>
      <c r="BD14" s="341"/>
      <c r="BE14" s="341"/>
      <c r="BF14" s="341"/>
      <c r="BG14" s="341"/>
      <c r="BH14" s="341"/>
      <c r="BI14" s="341"/>
      <c r="BJ14" s="341"/>
      <c r="BK14" s="341"/>
      <c r="BL14" s="341"/>
      <c r="BM14" s="341"/>
      <c r="BN14" s="341"/>
      <c r="BO14" s="341"/>
      <c r="BP14" s="341"/>
      <c r="BQ14" s="341"/>
      <c r="BR14" s="341"/>
      <c r="BS14" s="341"/>
      <c r="BT14" s="341"/>
      <c r="BU14" s="341"/>
      <c r="BV14" s="341"/>
      <c r="BW14" s="341"/>
      <c r="BX14" s="341"/>
      <c r="BY14" s="341"/>
      <c r="BZ14" s="341"/>
      <c r="CA14" s="341"/>
      <c r="CB14" s="341"/>
      <c r="CC14" s="341"/>
      <c r="CD14" s="341"/>
      <c r="CE14" s="341"/>
      <c r="CF14" s="341"/>
      <c r="CG14" s="341"/>
      <c r="CH14" s="341"/>
      <c r="CI14" s="341"/>
      <c r="CJ14" s="341"/>
      <c r="CK14" s="341"/>
      <c r="CL14" s="341"/>
      <c r="CM14" s="341"/>
      <c r="CN14" s="341"/>
      <c r="CO14" s="341"/>
      <c r="CP14" s="341"/>
      <c r="CQ14" s="341"/>
      <c r="CR14" s="341"/>
      <c r="CS14" s="341"/>
      <c r="CT14" s="341"/>
      <c r="CU14" s="341"/>
      <c r="CV14" s="341"/>
      <c r="CW14" s="341"/>
      <c r="CX14" s="341"/>
      <c r="CY14" s="341"/>
      <c r="CZ14" s="341"/>
      <c r="DA14" s="341"/>
      <c r="DB14" s="341"/>
      <c r="DC14" s="341"/>
      <c r="DD14" s="341"/>
      <c r="DE14" s="341"/>
      <c r="DF14" s="341"/>
      <c r="DG14" s="341"/>
      <c r="DH14" s="341"/>
      <c r="DI14" s="341"/>
      <c r="DJ14" s="341"/>
      <c r="DK14" s="341"/>
      <c r="DL14" s="341"/>
      <c r="DM14" s="341"/>
      <c r="DN14" s="341"/>
      <c r="DO14" s="341"/>
      <c r="DP14" s="341"/>
      <c r="DQ14" s="341"/>
      <c r="DR14" s="341"/>
      <c r="DS14" s="341"/>
      <c r="DT14" s="341"/>
      <c r="DU14" s="341"/>
      <c r="DV14" s="341"/>
      <c r="DW14" s="341"/>
      <c r="DX14" s="341"/>
      <c r="DY14" s="341"/>
      <c r="DZ14" s="341"/>
    </row>
    <row r="15" spans="1:130" s="340" customFormat="1" ht="15.9" customHeight="1" thickBot="1">
      <c r="A15" s="367" t="s">
        <v>503</v>
      </c>
      <c r="C15" s="356"/>
      <c r="D15" s="638" t="s">
        <v>198</v>
      </c>
      <c r="E15" s="638"/>
      <c r="F15" s="638"/>
      <c r="G15" s="355"/>
      <c r="H15" s="366" t="str">
        <f>AT15</f>
        <v/>
      </c>
      <c r="I15" s="364" t="str">
        <f>AU15</f>
        <v/>
      </c>
      <c r="J15" s="353" t="s">
        <v>199</v>
      </c>
      <c r="K15" s="366" t="str">
        <f>IF(LEFT($AL15,1)="","",LEFT($AL15,1))</f>
        <v/>
      </c>
      <c r="L15" s="365" t="str">
        <f>IF(MID($AL15,2,1)="","",MID($AL15,2,1))</f>
        <v/>
      </c>
      <c r="M15" s="365" t="str">
        <f>IF(MID($AL15,3,1)="","",MID($AL15,3,1))</f>
        <v/>
      </c>
      <c r="N15" s="365" t="str">
        <f>IF(MID($AL15,4,1)="","",MID($AL15,4,1))</f>
        <v/>
      </c>
      <c r="O15" s="365" t="str">
        <f>IF(MID($AL15,5,1)="","",MID($AL15,5,1))</f>
        <v/>
      </c>
      <c r="P15" s="364" t="str">
        <f>IF(RIGHT(AL15)="","",RIGHT(AL15))</f>
        <v/>
      </c>
      <c r="Q15" s="353" t="s">
        <v>199</v>
      </c>
      <c r="R15" s="363" t="str">
        <f>IF(AR15="","",AR15)</f>
        <v/>
      </c>
      <c r="S15" s="346"/>
      <c r="T15" s="346"/>
      <c r="U15" s="346"/>
      <c r="V15" s="346"/>
      <c r="W15" s="346"/>
      <c r="X15" s="346"/>
      <c r="Y15" s="346"/>
      <c r="Z15" s="346"/>
      <c r="AA15" s="346"/>
      <c r="AF15" s="362"/>
      <c r="AG15" s="351" t="s">
        <v>502</v>
      </c>
      <c r="AH15" s="640"/>
      <c r="AI15" s="641"/>
      <c r="AJ15" s="642"/>
      <c r="AK15" s="350" t="s">
        <v>199</v>
      </c>
      <c r="AL15" s="647"/>
      <c r="AM15" s="648"/>
      <c r="AN15" s="648"/>
      <c r="AO15" s="648"/>
      <c r="AP15" s="649"/>
      <c r="AQ15" s="350" t="s">
        <v>199</v>
      </c>
      <c r="AR15" s="361"/>
      <c r="AS15" s="344"/>
      <c r="AT15" s="344" t="str">
        <f>LEFT(AH15)</f>
        <v/>
      </c>
      <c r="AU15" s="344" t="str">
        <f>MID(AH15,2,1)</f>
        <v/>
      </c>
      <c r="AV15" s="360"/>
      <c r="AW15" s="359"/>
      <c r="AX15" s="359"/>
      <c r="AY15" s="338"/>
      <c r="AZ15" s="341"/>
      <c r="BA15" s="341"/>
      <c r="BB15" s="341"/>
      <c r="BC15" s="341"/>
      <c r="BD15" s="341"/>
      <c r="BE15" s="341"/>
      <c r="BF15" s="341"/>
      <c r="BG15" s="341"/>
      <c r="BH15" s="341"/>
      <c r="BI15" s="341"/>
      <c r="BJ15" s="341"/>
      <c r="BK15" s="341"/>
      <c r="BL15" s="341"/>
      <c r="BM15" s="341"/>
      <c r="BN15" s="341"/>
      <c r="BO15" s="341"/>
      <c r="BP15" s="341"/>
      <c r="BQ15" s="341"/>
      <c r="BR15" s="341"/>
      <c r="BS15" s="341"/>
      <c r="BT15" s="341"/>
      <c r="BU15" s="341"/>
      <c r="BV15" s="341"/>
      <c r="BW15" s="341"/>
      <c r="BX15" s="341"/>
      <c r="BY15" s="341"/>
      <c r="BZ15" s="341"/>
      <c r="CA15" s="341"/>
      <c r="CB15" s="341"/>
      <c r="CC15" s="341"/>
      <c r="CD15" s="341"/>
      <c r="CE15" s="341"/>
      <c r="CF15" s="341"/>
      <c r="CG15" s="341"/>
      <c r="CH15" s="341"/>
      <c r="CI15" s="341"/>
      <c r="CJ15" s="341"/>
      <c r="CK15" s="341"/>
      <c r="CL15" s="341"/>
      <c r="CM15" s="341"/>
      <c r="CN15" s="341"/>
      <c r="CO15" s="341"/>
      <c r="CP15" s="341"/>
      <c r="CQ15" s="341"/>
      <c r="CR15" s="341"/>
      <c r="CS15" s="341"/>
      <c r="CT15" s="341"/>
      <c r="CU15" s="341"/>
      <c r="CV15" s="341"/>
      <c r="CW15" s="341"/>
      <c r="CX15" s="341"/>
      <c r="CY15" s="341"/>
      <c r="CZ15" s="341"/>
      <c r="DA15" s="341"/>
      <c r="DB15" s="341"/>
      <c r="DC15" s="341"/>
      <c r="DD15" s="341"/>
      <c r="DE15" s="341"/>
      <c r="DF15" s="341"/>
      <c r="DG15" s="341"/>
      <c r="DH15" s="341"/>
      <c r="DI15" s="341"/>
      <c r="DJ15" s="341"/>
      <c r="DK15" s="341"/>
      <c r="DL15" s="341"/>
      <c r="DM15" s="341"/>
      <c r="DN15" s="341"/>
      <c r="DO15" s="341"/>
      <c r="DP15" s="341"/>
      <c r="DQ15" s="341"/>
      <c r="DR15" s="341"/>
      <c r="DS15" s="341"/>
      <c r="DT15" s="341"/>
      <c r="DU15" s="341"/>
      <c r="DV15" s="341"/>
      <c r="DW15" s="341"/>
      <c r="DX15" s="341"/>
      <c r="DY15" s="341"/>
      <c r="DZ15" s="341"/>
    </row>
    <row r="16" spans="1:130" s="340" customFormat="1" ht="15.9" customHeight="1" thickBot="1">
      <c r="C16" s="356"/>
      <c r="D16" s="638" t="s">
        <v>189</v>
      </c>
      <c r="E16" s="638"/>
      <c r="F16" s="638"/>
      <c r="G16" s="355"/>
      <c r="H16" s="370" t="str">
        <f t="shared" ref="H16:AA16" si="0">BB16</f>
        <v/>
      </c>
      <c r="I16" s="369" t="str">
        <f t="shared" si="0"/>
        <v/>
      </c>
      <c r="J16" s="369" t="str">
        <f t="shared" si="0"/>
        <v/>
      </c>
      <c r="K16" s="369" t="str">
        <f t="shared" si="0"/>
        <v/>
      </c>
      <c r="L16" s="369" t="str">
        <f t="shared" si="0"/>
        <v/>
      </c>
      <c r="M16" s="369" t="str">
        <f t="shared" si="0"/>
        <v/>
      </c>
      <c r="N16" s="369" t="str">
        <f t="shared" si="0"/>
        <v/>
      </c>
      <c r="O16" s="369" t="str">
        <f t="shared" si="0"/>
        <v/>
      </c>
      <c r="P16" s="369" t="str">
        <f t="shared" si="0"/>
        <v/>
      </c>
      <c r="Q16" s="369" t="str">
        <f t="shared" si="0"/>
        <v/>
      </c>
      <c r="R16" s="369" t="str">
        <f t="shared" si="0"/>
        <v/>
      </c>
      <c r="S16" s="369" t="str">
        <f t="shared" si="0"/>
        <v/>
      </c>
      <c r="T16" s="369" t="str">
        <f t="shared" si="0"/>
        <v/>
      </c>
      <c r="U16" s="369" t="str">
        <f t="shared" si="0"/>
        <v/>
      </c>
      <c r="V16" s="369" t="str">
        <f t="shared" si="0"/>
        <v/>
      </c>
      <c r="W16" s="369" t="str">
        <f t="shared" si="0"/>
        <v/>
      </c>
      <c r="X16" s="369" t="str">
        <f t="shared" si="0"/>
        <v/>
      </c>
      <c r="Y16" s="369" t="str">
        <f t="shared" si="0"/>
        <v/>
      </c>
      <c r="Z16" s="369" t="str">
        <f t="shared" si="0"/>
        <v/>
      </c>
      <c r="AA16" s="368" t="str">
        <f t="shared" si="0"/>
        <v/>
      </c>
      <c r="AF16" s="339"/>
      <c r="AG16" s="351" t="s">
        <v>189</v>
      </c>
      <c r="AH16" s="640"/>
      <c r="AI16" s="641"/>
      <c r="AJ16" s="641"/>
      <c r="AK16" s="641"/>
      <c r="AL16" s="641"/>
      <c r="AM16" s="641"/>
      <c r="AN16" s="641"/>
      <c r="AO16" s="641"/>
      <c r="AP16" s="641"/>
      <c r="AQ16" s="641"/>
      <c r="AR16" s="641"/>
      <c r="AS16" s="641"/>
      <c r="AT16" s="641"/>
      <c r="AU16" s="641"/>
      <c r="AV16" s="641"/>
      <c r="AW16" s="641"/>
      <c r="AX16" s="642"/>
      <c r="AY16" s="357" t="s">
        <v>501</v>
      </c>
      <c r="AZ16" s="358" t="str">
        <f>ASC(AH16)</f>
        <v/>
      </c>
      <c r="BA16" s="358" t="str">
        <f>SUBSTITUTE(SUBSTITUTE(SUBSTITUTE(SUBSTITUTE(SUBSTITUTE(SUBSTITUTE(SUBSTITUTE(SUBSTITUTE(SUBSTITUTE(SUBSTITUTE(SUBSTITUTE(SUBSTITUTE(SUBSTITUTE(SUBSTITUTE(SUBSTITUTE(SUBSTITUTE(SUBSTITUTE(SUBSTITUTE(SUBSTITUTE(SUBSTITUTE(SUBSTITUTE(SUBSTITUTE(SUBSTITUTE(SUBSTITUTE(SUBSTITUTE(AZ16,"が","か゛"),"ぎ","き゛"),"ぐ","く゛"),"げ","け゛"),"ご","こ゛"),"ざ","さ゛"),"じ","し゛"),"ず","す゛"),"ぜ","せ゛"),"ぞ","そ゛"),"だ","た゛"),"ぢ","ち゛"),"づ","つ゛"),"で","て゛"),"ど","と゛"),"ば","は゛"),"び","ひ゛"),"ぶ","ふ゛"),"べ","へ゛"),"ぼ","ほ゛"),"ぱ","は゜"),"ぴ","ひ゜"),"ぷ","ふ゜"),"ぺ","へ゜"),"ぽ","ほ゜")</f>
        <v/>
      </c>
      <c r="BB16" s="358" t="str">
        <f>DBCS(MID($BA16,COLUMNS($BB16:BB16),1))</f>
        <v/>
      </c>
      <c r="BC16" s="358" t="str">
        <f>DBCS(MID($BA16,COLUMNS($BB16:BC16),1))</f>
        <v/>
      </c>
      <c r="BD16" s="358" t="str">
        <f>DBCS(MID($BA16,COLUMNS($BB16:BD16),1))</f>
        <v/>
      </c>
      <c r="BE16" s="358" t="str">
        <f>DBCS(MID($BA16,COLUMNS($BB16:BE16),1))</f>
        <v/>
      </c>
      <c r="BF16" s="358" t="str">
        <f>DBCS(MID($BA16,COLUMNS($BB16:BF16),1))</f>
        <v/>
      </c>
      <c r="BG16" s="358" t="str">
        <f>DBCS(MID($BA16,COLUMNS($BB16:BG16),1))</f>
        <v/>
      </c>
      <c r="BH16" s="358" t="str">
        <f>DBCS(MID($BA16,COLUMNS($BB16:BH16),1))</f>
        <v/>
      </c>
      <c r="BI16" s="358" t="str">
        <f>DBCS(MID($BA16,COLUMNS($BB16:BI16),1))</f>
        <v/>
      </c>
      <c r="BJ16" s="358" t="str">
        <f>DBCS(MID($BA16,COLUMNS($BB16:BJ16),1))</f>
        <v/>
      </c>
      <c r="BK16" s="358" t="str">
        <f>DBCS(MID($BA16,COLUMNS($BB16:BK16),1))</f>
        <v/>
      </c>
      <c r="BL16" s="358" t="str">
        <f>DBCS(MID($BA16,COLUMNS($BB16:BL16),1))</f>
        <v/>
      </c>
      <c r="BM16" s="358" t="str">
        <f>DBCS(MID($BA16,COLUMNS($BB16:BM16),1))</f>
        <v/>
      </c>
      <c r="BN16" s="358" t="str">
        <f>DBCS(MID($BA16,COLUMNS($BB16:BN16),1))</f>
        <v/>
      </c>
      <c r="BO16" s="358" t="str">
        <f>DBCS(MID($BA16,COLUMNS($BB16:BO16),1))</f>
        <v/>
      </c>
      <c r="BP16" s="358" t="str">
        <f>DBCS(MID($BA16,COLUMNS($BB16:BP16),1))</f>
        <v/>
      </c>
      <c r="BQ16" s="358" t="str">
        <f>DBCS(MID($BA16,COLUMNS($BB16:BQ16),1))</f>
        <v/>
      </c>
      <c r="BR16" s="358" t="str">
        <f>DBCS(MID($BA16,COLUMNS($BB16:BR16),1))</f>
        <v/>
      </c>
      <c r="BS16" s="358" t="str">
        <f>DBCS(MID($BA16,COLUMNS($BB16:BS16),1))</f>
        <v/>
      </c>
      <c r="BT16" s="358" t="str">
        <f>DBCS(MID($BA16,COLUMNS($BB16:BT16),1))</f>
        <v/>
      </c>
      <c r="BU16" s="358" t="str">
        <f>DBCS(MID($BA16,COLUMNS($BB16:BU16),1))</f>
        <v/>
      </c>
      <c r="BV16" s="358" t="str">
        <f>DBCS(MID($BA16,COLUMNS($BB16:BV16),1))</f>
        <v/>
      </c>
      <c r="BW16" s="358" t="str">
        <f>DBCS(MID($BA16,COLUMNS($BB16:BW16),1))</f>
        <v/>
      </c>
      <c r="BX16" s="358" t="str">
        <f>DBCS(MID($BA16,COLUMNS($BB16:BX16),1))</f>
        <v/>
      </c>
      <c r="BY16" s="358" t="str">
        <f>DBCS(MID($BA16,COLUMNS($BB16:BY16),1))</f>
        <v/>
      </c>
      <c r="BZ16" s="358" t="str">
        <f>DBCS(MID($BA16,COLUMNS($BB16:BZ16),1))</f>
        <v/>
      </c>
      <c r="CA16" s="358" t="str">
        <f>DBCS(MID($BA16,COLUMNS($BB16:CA16),1))</f>
        <v/>
      </c>
      <c r="CB16" s="358" t="str">
        <f>DBCS(MID($BA16,COLUMNS($BB16:CB16),1))</f>
        <v/>
      </c>
      <c r="CC16" s="358" t="str">
        <f>DBCS(MID($BA16,COLUMNS($BB16:CC16),1))</f>
        <v/>
      </c>
      <c r="CD16" s="358" t="str">
        <f>DBCS(MID($BA16,COLUMNS($BB16:CD16),1))</f>
        <v/>
      </c>
      <c r="CE16" s="358" t="str">
        <f>DBCS(MID($BA16,COLUMNS($BB16:CE16),1))</f>
        <v/>
      </c>
      <c r="CF16" s="358" t="str">
        <f>DBCS(MID($BA16,COLUMNS($BB16:CF16),1))</f>
        <v/>
      </c>
      <c r="CG16" s="358" t="str">
        <f>DBCS(MID($BA16,COLUMNS($BB16:CG16),1))</f>
        <v/>
      </c>
      <c r="CH16" s="358" t="str">
        <f>DBCS(MID($BA16,COLUMNS($BB16:CH16),1))</f>
        <v/>
      </c>
      <c r="CI16" s="358" t="str">
        <f>DBCS(MID($BA16,COLUMNS($BB16:CI16),1))</f>
        <v/>
      </c>
      <c r="CJ16" s="358" t="str">
        <f>DBCS(MID($BA16,COLUMNS($BB16:CJ16),1))</f>
        <v/>
      </c>
      <c r="CK16" s="358" t="str">
        <f>DBCS(MID($BA16,COLUMNS($BB16:CK16),1))</f>
        <v/>
      </c>
      <c r="CL16" s="358" t="str">
        <f>DBCS(MID($BA16,COLUMNS($BB16:CL16),1))</f>
        <v/>
      </c>
      <c r="CM16" s="358" t="str">
        <f>DBCS(MID($BA16,COLUMNS($BB16:CM16),1))</f>
        <v/>
      </c>
      <c r="CN16" s="358" t="str">
        <f>DBCS(MID($BA16,COLUMNS($BB16:CN16),1))</f>
        <v/>
      </c>
      <c r="CO16" s="358" t="str">
        <f>DBCS(MID($BA16,COLUMNS($BB16:CO16),1))</f>
        <v/>
      </c>
      <c r="CP16" s="341"/>
      <c r="CQ16" s="341"/>
      <c r="CR16" s="341"/>
      <c r="CS16" s="341"/>
      <c r="CT16" s="341"/>
      <c r="CU16" s="341"/>
      <c r="CV16" s="341"/>
      <c r="CW16" s="341"/>
      <c r="CX16" s="341"/>
      <c r="CY16" s="341"/>
      <c r="CZ16" s="341"/>
      <c r="DA16" s="341"/>
      <c r="DB16" s="341"/>
      <c r="DC16" s="341"/>
      <c r="DD16" s="341"/>
      <c r="DE16" s="341"/>
      <c r="DF16" s="341"/>
      <c r="DG16" s="341"/>
      <c r="DH16" s="341"/>
      <c r="DI16" s="341"/>
      <c r="DJ16" s="341"/>
      <c r="DK16" s="341"/>
      <c r="DL16" s="341"/>
      <c r="DM16" s="341"/>
      <c r="DN16" s="341"/>
      <c r="DO16" s="341"/>
      <c r="DP16" s="341"/>
      <c r="DQ16" s="341"/>
      <c r="DR16" s="341"/>
      <c r="DS16" s="341"/>
      <c r="DT16" s="341"/>
      <c r="DU16" s="341"/>
      <c r="DV16" s="341"/>
      <c r="DW16" s="341"/>
      <c r="DX16" s="341"/>
      <c r="DY16" s="341"/>
      <c r="DZ16" s="341"/>
    </row>
    <row r="17" spans="1:130" s="340" customFormat="1" ht="15.9" customHeight="1" thickBot="1">
      <c r="C17" s="356"/>
      <c r="D17" s="638" t="s">
        <v>153</v>
      </c>
      <c r="E17" s="638"/>
      <c r="F17" s="638"/>
      <c r="G17" s="355"/>
      <c r="H17" s="366" t="str">
        <f>LEFT(AH17)</f>
        <v/>
      </c>
      <c r="I17" s="365" t="str">
        <f>MID($AH17,2,1)</f>
        <v/>
      </c>
      <c r="J17" s="365" t="str">
        <f>MID($AH17,3,1)</f>
        <v/>
      </c>
      <c r="K17" s="365" t="str">
        <f>MID($AH17,4,1)</f>
        <v/>
      </c>
      <c r="L17" s="365" t="str">
        <f>MID($AH17,5,1)</f>
        <v/>
      </c>
      <c r="M17" s="365" t="str">
        <f>MID($AH17,6,1)</f>
        <v/>
      </c>
      <c r="N17" s="365" t="str">
        <f>MID($AH17,7,1)</f>
        <v/>
      </c>
      <c r="O17" s="365" t="str">
        <f>MID($AH17,8,1)</f>
        <v/>
      </c>
      <c r="P17" s="365" t="str">
        <f>MID($AH17,9,1)</f>
        <v/>
      </c>
      <c r="Q17" s="365" t="str">
        <f>MID($AH17,10,1)</f>
        <v/>
      </c>
      <c r="R17" s="365" t="str">
        <f>MID($AH17,11,1)</f>
        <v/>
      </c>
      <c r="S17" s="365" t="str">
        <f>MID($AH17,12,1)</f>
        <v/>
      </c>
      <c r="T17" s="365" t="str">
        <f>MID($AH17,13,1)</f>
        <v/>
      </c>
      <c r="U17" s="365" t="str">
        <f>MID($AH17,14,1)</f>
        <v/>
      </c>
      <c r="V17" s="365" t="str">
        <f>MID($AH17,15,1)</f>
        <v/>
      </c>
      <c r="W17" s="365" t="str">
        <f>MID($AH17,16,1)</f>
        <v/>
      </c>
      <c r="X17" s="365" t="str">
        <f>MID($AH17,17,1)</f>
        <v/>
      </c>
      <c r="Y17" s="365" t="str">
        <f>MID($AH17,18,1)</f>
        <v/>
      </c>
      <c r="Z17" s="365" t="str">
        <f>MID($AH17,19,1)</f>
        <v/>
      </c>
      <c r="AA17" s="364" t="str">
        <f>MID($AH17,20,1)</f>
        <v/>
      </c>
      <c r="AC17" s="639" t="s">
        <v>235</v>
      </c>
      <c r="AD17" s="639"/>
      <c r="AE17" s="639"/>
      <c r="AF17" s="339"/>
      <c r="AG17" s="351" t="s">
        <v>153</v>
      </c>
      <c r="AH17" s="640"/>
      <c r="AI17" s="641"/>
      <c r="AJ17" s="641"/>
      <c r="AK17" s="641"/>
      <c r="AL17" s="641"/>
      <c r="AM17" s="641"/>
      <c r="AN17" s="641"/>
      <c r="AO17" s="641"/>
      <c r="AP17" s="641"/>
      <c r="AQ17" s="641"/>
      <c r="AR17" s="641"/>
      <c r="AS17" s="641"/>
      <c r="AT17" s="641"/>
      <c r="AU17" s="641"/>
      <c r="AV17" s="641"/>
      <c r="AW17" s="641"/>
      <c r="AX17" s="642"/>
      <c r="AY17" s="357" t="s">
        <v>501</v>
      </c>
      <c r="AZ17" s="341"/>
      <c r="BA17" s="341"/>
      <c r="BB17" s="341"/>
      <c r="BC17" s="341"/>
      <c r="BD17" s="341"/>
      <c r="BE17" s="341"/>
      <c r="BF17" s="341"/>
      <c r="BG17" s="341"/>
      <c r="BH17" s="341"/>
      <c r="BI17" s="341"/>
      <c r="BJ17" s="341"/>
      <c r="BK17" s="341"/>
      <c r="BL17" s="341"/>
      <c r="BM17" s="341"/>
      <c r="BN17" s="341"/>
      <c r="BO17" s="341"/>
      <c r="BP17" s="341"/>
      <c r="BQ17" s="341"/>
      <c r="BR17" s="341"/>
      <c r="BS17" s="341"/>
      <c r="BT17" s="341"/>
      <c r="BU17" s="341"/>
      <c r="BV17" s="341"/>
      <c r="BW17" s="341"/>
      <c r="BX17" s="341"/>
      <c r="BY17" s="341"/>
      <c r="BZ17" s="341"/>
      <c r="CA17" s="341"/>
      <c r="CB17" s="341"/>
      <c r="CC17" s="341"/>
      <c r="CD17" s="341"/>
      <c r="CE17" s="341"/>
      <c r="CF17" s="341"/>
      <c r="CG17" s="341"/>
      <c r="CH17" s="341"/>
      <c r="CI17" s="341"/>
      <c r="CJ17" s="341"/>
      <c r="CK17" s="341"/>
      <c r="CL17" s="341"/>
      <c r="CM17" s="341"/>
      <c r="CN17" s="341"/>
      <c r="CO17" s="341"/>
      <c r="CP17" s="341"/>
      <c r="CQ17" s="341"/>
      <c r="CR17" s="341"/>
      <c r="CS17" s="341"/>
      <c r="CT17" s="341"/>
      <c r="CU17" s="341"/>
      <c r="CV17" s="341"/>
      <c r="CW17" s="341"/>
      <c r="CX17" s="341"/>
      <c r="CY17" s="341"/>
      <c r="CZ17" s="341"/>
      <c r="DA17" s="341"/>
      <c r="DB17" s="341"/>
      <c r="DC17" s="341"/>
      <c r="DD17" s="341"/>
      <c r="DE17" s="341"/>
      <c r="DF17" s="341"/>
      <c r="DG17" s="341"/>
      <c r="DH17" s="341"/>
      <c r="DI17" s="341"/>
      <c r="DJ17" s="341"/>
      <c r="DK17" s="341"/>
      <c r="DL17" s="341"/>
      <c r="DM17" s="341"/>
      <c r="DN17" s="341"/>
      <c r="DO17" s="341"/>
      <c r="DP17" s="341"/>
      <c r="DQ17" s="341"/>
      <c r="DR17" s="341"/>
      <c r="DS17" s="341"/>
      <c r="DT17" s="341"/>
      <c r="DU17" s="341"/>
      <c r="DV17" s="341"/>
      <c r="DW17" s="341"/>
      <c r="DX17" s="341"/>
      <c r="DY17" s="341"/>
      <c r="DZ17" s="341"/>
    </row>
    <row r="18" spans="1:130" s="340" customFormat="1" ht="15.9" customHeight="1" thickBot="1">
      <c r="C18" s="356"/>
      <c r="D18" s="638" t="s">
        <v>200</v>
      </c>
      <c r="E18" s="638"/>
      <c r="F18" s="638"/>
      <c r="G18" s="355"/>
      <c r="H18" s="354" t="str">
        <f>AG19</f>
        <v/>
      </c>
      <c r="I18" s="353" t="s">
        <v>199</v>
      </c>
      <c r="J18" s="643" t="str">
        <f>IF(AK18="","",AK18)</f>
        <v/>
      </c>
      <c r="K18" s="644"/>
      <c r="L18" s="353" t="s">
        <v>201</v>
      </c>
      <c r="M18" s="643" t="str">
        <f>IF(AM18="","",AM18)</f>
        <v/>
      </c>
      <c r="N18" s="644"/>
      <c r="O18" s="353" t="s">
        <v>202</v>
      </c>
      <c r="P18" s="643" t="str">
        <f>IF(AO18="","",AO18)</f>
        <v/>
      </c>
      <c r="Q18" s="644"/>
      <c r="R18" s="346" t="s">
        <v>203</v>
      </c>
      <c r="S18" s="346"/>
      <c r="T18" s="346"/>
      <c r="U18" s="346"/>
      <c r="V18" s="346"/>
      <c r="W18" s="346"/>
      <c r="X18" s="346"/>
      <c r="Y18" s="346"/>
      <c r="Z18" s="346"/>
      <c r="AA18" s="346"/>
      <c r="AD18" s="352" t="s">
        <v>161</v>
      </c>
      <c r="AF18" s="339"/>
      <c r="AG18" s="351" t="s">
        <v>200</v>
      </c>
      <c r="AH18" s="645"/>
      <c r="AI18" s="646"/>
      <c r="AJ18" s="350" t="s">
        <v>199</v>
      </c>
      <c r="AK18" s="349"/>
      <c r="AL18" s="348" t="s">
        <v>306</v>
      </c>
      <c r="AM18" s="349"/>
      <c r="AN18" s="348" t="s">
        <v>202</v>
      </c>
      <c r="AO18" s="349"/>
      <c r="AP18" s="339" t="s">
        <v>203</v>
      </c>
      <c r="AQ18" s="339"/>
      <c r="AR18" s="339"/>
      <c r="AS18" s="339"/>
      <c r="AT18" s="339"/>
      <c r="AU18" s="339"/>
      <c r="AV18" s="339"/>
      <c r="AW18" s="339"/>
      <c r="AX18" s="339"/>
      <c r="AY18" s="338"/>
      <c r="AZ18" s="341"/>
      <c r="BA18" s="341"/>
      <c r="BB18" s="341"/>
      <c r="BC18" s="341"/>
      <c r="BD18" s="341"/>
      <c r="BE18" s="341"/>
      <c r="BF18" s="341"/>
      <c r="BG18" s="341"/>
      <c r="BH18" s="341"/>
      <c r="BI18" s="341"/>
      <c r="BJ18" s="341"/>
      <c r="BK18" s="341"/>
      <c r="BL18" s="341"/>
      <c r="BM18" s="341"/>
      <c r="BN18" s="341"/>
      <c r="BO18" s="341"/>
      <c r="BP18" s="341"/>
      <c r="BQ18" s="341"/>
      <c r="BR18" s="341"/>
      <c r="BS18" s="341"/>
      <c r="BT18" s="341"/>
      <c r="BU18" s="341"/>
      <c r="BV18" s="341"/>
      <c r="BW18" s="341"/>
      <c r="BX18" s="341"/>
      <c r="BY18" s="341"/>
      <c r="BZ18" s="341"/>
      <c r="CA18" s="341"/>
      <c r="CB18" s="341"/>
      <c r="CC18" s="341"/>
      <c r="CD18" s="341"/>
      <c r="CE18" s="341"/>
      <c r="CF18" s="341"/>
      <c r="CG18" s="341"/>
      <c r="CH18" s="341"/>
      <c r="CI18" s="341"/>
      <c r="CJ18" s="341"/>
      <c r="CK18" s="341"/>
      <c r="CL18" s="341"/>
      <c r="CM18" s="341"/>
      <c r="CN18" s="341"/>
      <c r="CO18" s="341"/>
      <c r="CP18" s="341"/>
      <c r="CQ18" s="341"/>
      <c r="CR18" s="341"/>
      <c r="CS18" s="341"/>
      <c r="CT18" s="341"/>
      <c r="CU18" s="341"/>
      <c r="CV18" s="341"/>
      <c r="CW18" s="341"/>
      <c r="CX18" s="341"/>
      <c r="CY18" s="341"/>
      <c r="CZ18" s="341"/>
      <c r="DA18" s="341"/>
      <c r="DB18" s="341"/>
      <c r="DC18" s="341"/>
      <c r="DD18" s="341"/>
      <c r="DE18" s="341"/>
      <c r="DF18" s="341"/>
      <c r="DG18" s="341"/>
      <c r="DH18" s="341"/>
      <c r="DI18" s="341"/>
      <c r="DJ18" s="341"/>
      <c r="DK18" s="341"/>
      <c r="DL18" s="341"/>
      <c r="DM18" s="341"/>
      <c r="DN18" s="341"/>
      <c r="DO18" s="341"/>
      <c r="DP18" s="341"/>
      <c r="DQ18" s="341"/>
      <c r="DR18" s="341"/>
      <c r="DS18" s="341"/>
      <c r="DT18" s="341"/>
      <c r="DU18" s="341"/>
      <c r="DV18" s="341"/>
      <c r="DW18" s="341"/>
      <c r="DX18" s="341"/>
      <c r="DY18" s="341"/>
      <c r="DZ18" s="341"/>
    </row>
    <row r="19" spans="1:130" s="340" customFormat="1" ht="15.9" customHeight="1">
      <c r="AF19" s="339"/>
      <c r="AG19" s="344" t="str">
        <f>LEFT(AH18)</f>
        <v/>
      </c>
      <c r="AH19" s="343" t="s">
        <v>500</v>
      </c>
      <c r="AI19" s="338"/>
      <c r="AJ19" s="338"/>
      <c r="AK19" s="338"/>
      <c r="AL19" s="342" t="s">
        <v>499</v>
      </c>
      <c r="AM19" s="338"/>
      <c r="AN19" s="338"/>
      <c r="AO19" s="338"/>
      <c r="AP19" s="338"/>
      <c r="AQ19" s="338"/>
      <c r="AR19" s="338"/>
      <c r="AS19" s="338"/>
      <c r="AT19" s="338"/>
      <c r="AU19" s="338"/>
      <c r="AV19" s="338"/>
      <c r="AW19" s="338"/>
      <c r="AX19" s="338"/>
      <c r="AY19" s="338"/>
      <c r="AZ19" s="341"/>
      <c r="BA19" s="341"/>
      <c r="BB19" s="341"/>
      <c r="BC19" s="341"/>
      <c r="BD19" s="341"/>
      <c r="BE19" s="341"/>
      <c r="BF19" s="341"/>
      <c r="BG19" s="341"/>
      <c r="BH19" s="341"/>
      <c r="BI19" s="341"/>
      <c r="BJ19" s="341"/>
      <c r="BK19" s="341"/>
      <c r="BL19" s="341"/>
      <c r="BM19" s="341"/>
      <c r="BN19" s="341"/>
      <c r="BO19" s="341"/>
      <c r="BP19" s="341"/>
      <c r="BQ19" s="341"/>
      <c r="BR19" s="341"/>
      <c r="BS19" s="341"/>
      <c r="BT19" s="341"/>
      <c r="BU19" s="341"/>
      <c r="BV19" s="341"/>
      <c r="BW19" s="341"/>
      <c r="BX19" s="341"/>
      <c r="BY19" s="341"/>
      <c r="BZ19" s="341"/>
      <c r="CA19" s="341"/>
      <c r="CB19" s="341"/>
      <c r="CC19" s="341"/>
      <c r="CD19" s="341"/>
      <c r="CE19" s="341"/>
      <c r="CF19" s="341"/>
      <c r="CG19" s="341"/>
      <c r="CH19" s="341"/>
      <c r="CI19" s="341"/>
      <c r="CJ19" s="341"/>
      <c r="CK19" s="341"/>
      <c r="CL19" s="341"/>
      <c r="CM19" s="341"/>
      <c r="CN19" s="341"/>
      <c r="CO19" s="341"/>
      <c r="CP19" s="341"/>
      <c r="CQ19" s="341"/>
      <c r="CR19" s="341"/>
      <c r="CS19" s="341"/>
      <c r="CT19" s="341"/>
      <c r="CU19" s="341"/>
      <c r="CV19" s="341"/>
      <c r="CW19" s="341"/>
      <c r="CX19" s="341"/>
      <c r="CY19" s="341"/>
      <c r="CZ19" s="341"/>
      <c r="DA19" s="341"/>
      <c r="DB19" s="341"/>
      <c r="DC19" s="341"/>
      <c r="DD19" s="341"/>
      <c r="DE19" s="341"/>
      <c r="DF19" s="341"/>
      <c r="DG19" s="341"/>
      <c r="DH19" s="341"/>
      <c r="DI19" s="341"/>
      <c r="DJ19" s="341"/>
      <c r="DK19" s="341"/>
      <c r="DL19" s="341"/>
      <c r="DM19" s="341"/>
      <c r="DN19" s="341"/>
      <c r="DO19" s="341"/>
      <c r="DP19" s="341"/>
      <c r="DQ19" s="341"/>
      <c r="DR19" s="341"/>
      <c r="DS19" s="341"/>
      <c r="DT19" s="341"/>
      <c r="DU19" s="341"/>
      <c r="DV19" s="341"/>
      <c r="DW19" s="341"/>
      <c r="DX19" s="341"/>
      <c r="DY19" s="341"/>
      <c r="DZ19" s="341"/>
    </row>
    <row r="20" spans="1:130" s="340" customFormat="1" ht="15.9" customHeight="1">
      <c r="AF20" s="360"/>
      <c r="AG20" s="360"/>
      <c r="AZ20" s="341"/>
      <c r="BA20" s="341"/>
      <c r="BB20" s="341"/>
      <c r="BC20" s="341"/>
      <c r="BD20" s="341"/>
      <c r="BE20" s="341"/>
      <c r="BF20" s="341"/>
      <c r="BG20" s="341"/>
      <c r="BH20" s="341"/>
      <c r="BI20" s="341"/>
      <c r="BJ20" s="341"/>
      <c r="BK20" s="341"/>
      <c r="BL20" s="341"/>
      <c r="BM20" s="341"/>
      <c r="BN20" s="341"/>
      <c r="BO20" s="341"/>
      <c r="BP20" s="341"/>
      <c r="BQ20" s="341"/>
      <c r="BR20" s="341"/>
      <c r="BS20" s="341"/>
      <c r="BT20" s="341"/>
      <c r="BU20" s="341"/>
      <c r="BV20" s="341"/>
      <c r="BW20" s="341"/>
      <c r="BX20" s="341"/>
      <c r="BY20" s="341"/>
      <c r="BZ20" s="341"/>
      <c r="CA20" s="341"/>
      <c r="CB20" s="341"/>
      <c r="CC20" s="341"/>
      <c r="CD20" s="341"/>
      <c r="CE20" s="341"/>
      <c r="CF20" s="341"/>
      <c r="CG20" s="341"/>
      <c r="CH20" s="341"/>
      <c r="CI20" s="341"/>
      <c r="CJ20" s="341"/>
      <c r="CK20" s="341"/>
      <c r="CL20" s="341"/>
      <c r="CM20" s="341"/>
      <c r="CN20" s="341"/>
      <c r="CO20" s="341"/>
      <c r="CP20" s="341"/>
      <c r="CQ20" s="341"/>
      <c r="CR20" s="341"/>
      <c r="CS20" s="341"/>
      <c r="CT20" s="341"/>
      <c r="CU20" s="341"/>
      <c r="CV20" s="341"/>
      <c r="CW20" s="341"/>
      <c r="CX20" s="341"/>
      <c r="CY20" s="341"/>
      <c r="CZ20" s="341"/>
      <c r="DA20" s="341"/>
      <c r="DB20" s="341"/>
      <c r="DC20" s="341"/>
      <c r="DD20" s="341"/>
      <c r="DE20" s="341"/>
      <c r="DF20" s="341"/>
      <c r="DG20" s="341"/>
      <c r="DH20" s="341"/>
      <c r="DI20" s="341"/>
      <c r="DJ20" s="341"/>
      <c r="DK20" s="341"/>
      <c r="DL20" s="341"/>
      <c r="DM20" s="341"/>
      <c r="DN20" s="341"/>
      <c r="DO20" s="341"/>
      <c r="DP20" s="341"/>
      <c r="DQ20" s="341"/>
      <c r="DR20" s="341"/>
      <c r="DS20" s="341"/>
      <c r="DT20" s="341"/>
      <c r="DU20" s="341"/>
      <c r="DV20" s="341"/>
      <c r="DW20" s="341"/>
      <c r="DX20" s="341"/>
      <c r="DY20" s="341"/>
      <c r="DZ20" s="341"/>
    </row>
    <row r="21" spans="1:130" s="340" customFormat="1" ht="15.9" customHeight="1" thickBot="1">
      <c r="AF21" s="339"/>
      <c r="AG21" s="362"/>
      <c r="AH21" s="362"/>
      <c r="AI21" s="362"/>
      <c r="AJ21" s="362"/>
      <c r="AK21" s="344"/>
      <c r="AL21" s="344"/>
      <c r="AM21" s="342" t="s">
        <v>504</v>
      </c>
      <c r="AN21" s="344"/>
      <c r="AO21" s="344"/>
      <c r="AP21" s="339"/>
      <c r="AQ21" s="339"/>
      <c r="AR21" s="342"/>
      <c r="AS21" s="339"/>
      <c r="AT21" s="339"/>
      <c r="AU21" s="339"/>
      <c r="AV21" s="339"/>
      <c r="AW21" s="339"/>
      <c r="AX21" s="339"/>
      <c r="AY21" s="338"/>
      <c r="AZ21" s="341"/>
      <c r="BA21" s="341"/>
      <c r="BB21" s="341"/>
      <c r="BC21" s="341"/>
      <c r="BD21" s="341"/>
      <c r="BE21" s="341"/>
      <c r="BF21" s="341"/>
      <c r="BG21" s="341"/>
      <c r="BH21" s="341"/>
      <c r="BI21" s="341"/>
      <c r="BJ21" s="341"/>
      <c r="BK21" s="341"/>
      <c r="BL21" s="341"/>
      <c r="BM21" s="341"/>
      <c r="BN21" s="341"/>
      <c r="BO21" s="341"/>
      <c r="BP21" s="341"/>
      <c r="BQ21" s="341"/>
      <c r="BR21" s="341"/>
      <c r="BS21" s="341"/>
      <c r="BT21" s="341"/>
      <c r="BU21" s="341"/>
      <c r="BV21" s="341"/>
      <c r="BW21" s="341"/>
      <c r="BX21" s="341"/>
      <c r="BY21" s="341"/>
      <c r="BZ21" s="341"/>
      <c r="CA21" s="341"/>
      <c r="CB21" s="341"/>
      <c r="CC21" s="341"/>
      <c r="CD21" s="341"/>
      <c r="CE21" s="341"/>
      <c r="CF21" s="341"/>
      <c r="CG21" s="341"/>
      <c r="CH21" s="341"/>
      <c r="CI21" s="341"/>
      <c r="CJ21" s="341"/>
      <c r="CK21" s="341"/>
      <c r="CL21" s="341"/>
      <c r="CM21" s="341"/>
      <c r="CN21" s="341"/>
      <c r="CO21" s="341"/>
      <c r="CP21" s="341"/>
      <c r="CQ21" s="341"/>
      <c r="CR21" s="341"/>
      <c r="CS21" s="341"/>
      <c r="CT21" s="341"/>
      <c r="CU21" s="341"/>
      <c r="CV21" s="341"/>
      <c r="CW21" s="341"/>
      <c r="CX21" s="341"/>
      <c r="CY21" s="341"/>
      <c r="CZ21" s="341"/>
      <c r="DA21" s="341"/>
      <c r="DB21" s="341"/>
      <c r="DC21" s="341"/>
      <c r="DD21" s="341"/>
      <c r="DE21" s="341"/>
      <c r="DF21" s="341"/>
      <c r="DG21" s="341"/>
      <c r="DH21" s="341"/>
      <c r="DI21" s="341"/>
      <c r="DJ21" s="341"/>
      <c r="DK21" s="341"/>
      <c r="DL21" s="341"/>
      <c r="DM21" s="341"/>
      <c r="DN21" s="341"/>
      <c r="DO21" s="341"/>
      <c r="DP21" s="341"/>
      <c r="DQ21" s="341"/>
      <c r="DR21" s="341"/>
      <c r="DS21" s="341"/>
      <c r="DT21" s="341"/>
      <c r="DU21" s="341"/>
      <c r="DV21" s="341"/>
      <c r="DW21" s="341"/>
      <c r="DX21" s="341"/>
      <c r="DY21" s="341"/>
      <c r="DZ21" s="341"/>
    </row>
    <row r="22" spans="1:130" s="340" customFormat="1" ht="15.9" customHeight="1" thickBot="1">
      <c r="A22" s="367" t="s">
        <v>503</v>
      </c>
      <c r="C22" s="356"/>
      <c r="D22" s="638" t="s">
        <v>198</v>
      </c>
      <c r="E22" s="638"/>
      <c r="F22" s="638"/>
      <c r="G22" s="355"/>
      <c r="H22" s="366" t="str">
        <f>AT22</f>
        <v/>
      </c>
      <c r="I22" s="364" t="str">
        <f>AU22</f>
        <v/>
      </c>
      <c r="J22" s="353" t="s">
        <v>199</v>
      </c>
      <c r="K22" s="366" t="str">
        <f>IF(LEFT($AL22,1)="","",LEFT($AL22,1))</f>
        <v/>
      </c>
      <c r="L22" s="365" t="str">
        <f>IF(MID($AL22,2,1)="","",MID($AL22,2,1))</f>
        <v/>
      </c>
      <c r="M22" s="365" t="str">
        <f>IF(MID($AL22,3,1)="","",MID($AL22,3,1))</f>
        <v/>
      </c>
      <c r="N22" s="365" t="str">
        <f>IF(MID($AL22,4,1)="","",MID($AL22,4,1))</f>
        <v/>
      </c>
      <c r="O22" s="365" t="str">
        <f>IF(MID($AL22,5,1)="","",MID($AL22,5,1))</f>
        <v/>
      </c>
      <c r="P22" s="364" t="str">
        <f>IF(RIGHT(AL22)="","",RIGHT(AL22))</f>
        <v/>
      </c>
      <c r="Q22" s="353" t="s">
        <v>199</v>
      </c>
      <c r="R22" s="363" t="str">
        <f>IF(AR22="","",AR22)</f>
        <v/>
      </c>
      <c r="S22" s="346"/>
      <c r="T22" s="346"/>
      <c r="U22" s="346"/>
      <c r="V22" s="346"/>
      <c r="W22" s="346"/>
      <c r="X22" s="346"/>
      <c r="Y22" s="346"/>
      <c r="Z22" s="346"/>
      <c r="AA22" s="346"/>
      <c r="AF22" s="362"/>
      <c r="AG22" s="351" t="s">
        <v>502</v>
      </c>
      <c r="AH22" s="640"/>
      <c r="AI22" s="641"/>
      <c r="AJ22" s="642"/>
      <c r="AK22" s="350" t="s">
        <v>199</v>
      </c>
      <c r="AL22" s="647"/>
      <c r="AM22" s="648"/>
      <c r="AN22" s="648"/>
      <c r="AO22" s="648"/>
      <c r="AP22" s="649"/>
      <c r="AQ22" s="350" t="s">
        <v>199</v>
      </c>
      <c r="AR22" s="361"/>
      <c r="AS22" s="344"/>
      <c r="AT22" s="344" t="str">
        <f>LEFT(AH22)</f>
        <v/>
      </c>
      <c r="AU22" s="344" t="str">
        <f>MID(AH22,2,1)</f>
        <v/>
      </c>
      <c r="AV22" s="360"/>
      <c r="AW22" s="359"/>
      <c r="AX22" s="359"/>
      <c r="AY22" s="338"/>
      <c r="AZ22" s="341"/>
      <c r="BA22" s="341"/>
      <c r="BB22" s="341"/>
      <c r="BC22" s="341"/>
      <c r="BD22" s="341"/>
      <c r="BE22" s="341"/>
      <c r="BF22" s="341"/>
      <c r="BG22" s="341"/>
      <c r="BH22" s="341"/>
      <c r="BI22" s="341"/>
      <c r="BJ22" s="341"/>
      <c r="BK22" s="341"/>
      <c r="BL22" s="341"/>
      <c r="BM22" s="341"/>
      <c r="BN22" s="341"/>
      <c r="BO22" s="341"/>
      <c r="BP22" s="341"/>
      <c r="BQ22" s="341"/>
      <c r="BR22" s="341"/>
      <c r="BS22" s="341"/>
      <c r="BT22" s="341"/>
      <c r="BU22" s="341"/>
      <c r="BV22" s="341"/>
      <c r="BW22" s="341"/>
      <c r="BX22" s="341"/>
      <c r="BY22" s="341"/>
      <c r="BZ22" s="341"/>
      <c r="CA22" s="341"/>
      <c r="CB22" s="341"/>
      <c r="CC22" s="341"/>
      <c r="CD22" s="341"/>
      <c r="CE22" s="341"/>
      <c r="CF22" s="341"/>
      <c r="CG22" s="341"/>
      <c r="CH22" s="341"/>
      <c r="CI22" s="341"/>
      <c r="CJ22" s="341"/>
      <c r="CK22" s="341"/>
      <c r="CL22" s="341"/>
      <c r="CM22" s="341"/>
      <c r="CN22" s="341"/>
      <c r="CO22" s="341"/>
      <c r="CP22" s="341"/>
      <c r="CQ22" s="341"/>
      <c r="CR22" s="341"/>
      <c r="CS22" s="341"/>
      <c r="CT22" s="341"/>
      <c r="CU22" s="341"/>
      <c r="CV22" s="341"/>
      <c r="CW22" s="341"/>
      <c r="CX22" s="341"/>
      <c r="CY22" s="341"/>
      <c r="CZ22" s="341"/>
      <c r="DA22" s="341"/>
      <c r="DB22" s="341"/>
      <c r="DC22" s="341"/>
      <c r="DD22" s="341"/>
      <c r="DE22" s="341"/>
      <c r="DF22" s="341"/>
      <c r="DG22" s="341"/>
      <c r="DH22" s="341"/>
      <c r="DI22" s="341"/>
      <c r="DJ22" s="341"/>
      <c r="DK22" s="341"/>
      <c r="DL22" s="341"/>
      <c r="DM22" s="341"/>
      <c r="DN22" s="341"/>
      <c r="DO22" s="341"/>
      <c r="DP22" s="341"/>
      <c r="DQ22" s="341"/>
      <c r="DR22" s="341"/>
      <c r="DS22" s="341"/>
      <c r="DT22" s="341"/>
      <c r="DU22" s="341"/>
      <c r="DV22" s="341"/>
      <c r="DW22" s="341"/>
      <c r="DX22" s="341"/>
      <c r="DY22" s="341"/>
      <c r="DZ22" s="341"/>
    </row>
    <row r="23" spans="1:130" s="340" customFormat="1" ht="15.9" customHeight="1" thickBot="1">
      <c r="C23" s="356"/>
      <c r="D23" s="638" t="s">
        <v>189</v>
      </c>
      <c r="E23" s="638"/>
      <c r="F23" s="638"/>
      <c r="G23" s="355"/>
      <c r="H23" s="370" t="str">
        <f t="shared" ref="H23:AA23" si="1">BB23</f>
        <v/>
      </c>
      <c r="I23" s="369" t="str">
        <f t="shared" si="1"/>
        <v/>
      </c>
      <c r="J23" s="369" t="str">
        <f t="shared" si="1"/>
        <v/>
      </c>
      <c r="K23" s="369" t="str">
        <f t="shared" si="1"/>
        <v/>
      </c>
      <c r="L23" s="369" t="str">
        <f t="shared" si="1"/>
        <v/>
      </c>
      <c r="M23" s="369" t="str">
        <f t="shared" si="1"/>
        <v/>
      </c>
      <c r="N23" s="369" t="str">
        <f t="shared" si="1"/>
        <v/>
      </c>
      <c r="O23" s="369" t="str">
        <f t="shared" si="1"/>
        <v/>
      </c>
      <c r="P23" s="369" t="str">
        <f t="shared" si="1"/>
        <v/>
      </c>
      <c r="Q23" s="369" t="str">
        <f t="shared" si="1"/>
        <v/>
      </c>
      <c r="R23" s="369" t="str">
        <f t="shared" si="1"/>
        <v/>
      </c>
      <c r="S23" s="369" t="str">
        <f t="shared" si="1"/>
        <v/>
      </c>
      <c r="T23" s="369" t="str">
        <f t="shared" si="1"/>
        <v/>
      </c>
      <c r="U23" s="369" t="str">
        <f t="shared" si="1"/>
        <v/>
      </c>
      <c r="V23" s="369" t="str">
        <f t="shared" si="1"/>
        <v/>
      </c>
      <c r="W23" s="369" t="str">
        <f t="shared" si="1"/>
        <v/>
      </c>
      <c r="X23" s="369" t="str">
        <f t="shared" si="1"/>
        <v/>
      </c>
      <c r="Y23" s="369" t="str">
        <f t="shared" si="1"/>
        <v/>
      </c>
      <c r="Z23" s="369" t="str">
        <f t="shared" si="1"/>
        <v/>
      </c>
      <c r="AA23" s="368" t="str">
        <f t="shared" si="1"/>
        <v/>
      </c>
      <c r="AF23" s="339"/>
      <c r="AG23" s="351" t="s">
        <v>189</v>
      </c>
      <c r="AH23" s="640"/>
      <c r="AI23" s="641"/>
      <c r="AJ23" s="641"/>
      <c r="AK23" s="641"/>
      <c r="AL23" s="641"/>
      <c r="AM23" s="641"/>
      <c r="AN23" s="641"/>
      <c r="AO23" s="641"/>
      <c r="AP23" s="641"/>
      <c r="AQ23" s="641"/>
      <c r="AR23" s="641"/>
      <c r="AS23" s="641"/>
      <c r="AT23" s="641"/>
      <c r="AU23" s="641"/>
      <c r="AV23" s="641"/>
      <c r="AW23" s="641"/>
      <c r="AX23" s="642"/>
      <c r="AY23" s="357" t="s">
        <v>501</v>
      </c>
      <c r="AZ23" s="358" t="str">
        <f>ASC(AH23)</f>
        <v/>
      </c>
      <c r="BA23" s="358" t="str">
        <f>SUBSTITUTE(SUBSTITUTE(SUBSTITUTE(SUBSTITUTE(SUBSTITUTE(SUBSTITUTE(SUBSTITUTE(SUBSTITUTE(SUBSTITUTE(SUBSTITUTE(SUBSTITUTE(SUBSTITUTE(SUBSTITUTE(SUBSTITUTE(SUBSTITUTE(SUBSTITUTE(SUBSTITUTE(SUBSTITUTE(SUBSTITUTE(SUBSTITUTE(SUBSTITUTE(SUBSTITUTE(SUBSTITUTE(SUBSTITUTE(SUBSTITUTE(AZ23,"が","か゛"),"ぎ","き゛"),"ぐ","く゛"),"げ","け゛"),"ご","こ゛"),"ざ","さ゛"),"じ","し゛"),"ず","す゛"),"ぜ","せ゛"),"ぞ","そ゛"),"だ","た゛"),"ぢ","ち゛"),"づ","つ゛"),"で","て゛"),"ど","と゛"),"ば","は゛"),"び","ひ゛"),"ぶ","ふ゛"),"べ","へ゛"),"ぼ","ほ゛"),"ぱ","は゜"),"ぴ","ひ゜"),"ぷ","ふ゜"),"ぺ","へ゜"),"ぽ","ほ゜")</f>
        <v/>
      </c>
      <c r="BB23" s="358" t="str">
        <f>DBCS(MID($BA23,COLUMNS($BB23:BB23),1))</f>
        <v/>
      </c>
      <c r="BC23" s="358" t="str">
        <f>DBCS(MID($BA23,COLUMNS($BB23:BC23),1))</f>
        <v/>
      </c>
      <c r="BD23" s="358" t="str">
        <f>DBCS(MID($BA23,COLUMNS($BB23:BD23),1))</f>
        <v/>
      </c>
      <c r="BE23" s="358" t="str">
        <f>DBCS(MID($BA23,COLUMNS($BB23:BE23),1))</f>
        <v/>
      </c>
      <c r="BF23" s="358" t="str">
        <f>DBCS(MID($BA23,COLUMNS($BB23:BF23),1))</f>
        <v/>
      </c>
      <c r="BG23" s="358" t="str">
        <f>DBCS(MID($BA23,COLUMNS($BB23:BG23),1))</f>
        <v/>
      </c>
      <c r="BH23" s="358" t="str">
        <f>DBCS(MID($BA23,COLUMNS($BB23:BH23),1))</f>
        <v/>
      </c>
      <c r="BI23" s="358" t="str">
        <f>DBCS(MID($BA23,COLUMNS($BB23:BI23),1))</f>
        <v/>
      </c>
      <c r="BJ23" s="358" t="str">
        <f>DBCS(MID($BA23,COLUMNS($BB23:BJ23),1))</f>
        <v/>
      </c>
      <c r="BK23" s="358" t="str">
        <f>DBCS(MID($BA23,COLUMNS($BB23:BK23),1))</f>
        <v/>
      </c>
      <c r="BL23" s="358" t="str">
        <f>DBCS(MID($BA23,COLUMNS($BB23:BL23),1))</f>
        <v/>
      </c>
      <c r="BM23" s="358" t="str">
        <f>DBCS(MID($BA23,COLUMNS($BB23:BM23),1))</f>
        <v/>
      </c>
      <c r="BN23" s="358" t="str">
        <f>DBCS(MID($BA23,COLUMNS($BB23:BN23),1))</f>
        <v/>
      </c>
      <c r="BO23" s="358" t="str">
        <f>DBCS(MID($BA23,COLUMNS($BB23:BO23),1))</f>
        <v/>
      </c>
      <c r="BP23" s="358" t="str">
        <f>DBCS(MID($BA23,COLUMNS($BB23:BP23),1))</f>
        <v/>
      </c>
      <c r="BQ23" s="358" t="str">
        <f>DBCS(MID($BA23,COLUMNS($BB23:BQ23),1))</f>
        <v/>
      </c>
      <c r="BR23" s="358" t="str">
        <f>DBCS(MID($BA23,COLUMNS($BB23:BR23),1))</f>
        <v/>
      </c>
      <c r="BS23" s="358" t="str">
        <f>DBCS(MID($BA23,COLUMNS($BB23:BS23),1))</f>
        <v/>
      </c>
      <c r="BT23" s="358" t="str">
        <f>DBCS(MID($BA23,COLUMNS($BB23:BT23),1))</f>
        <v/>
      </c>
      <c r="BU23" s="358" t="str">
        <f>DBCS(MID($BA23,COLUMNS($BB23:BU23),1))</f>
        <v/>
      </c>
      <c r="BV23" s="358" t="str">
        <f>DBCS(MID($BA23,COLUMNS($BB23:BV23),1))</f>
        <v/>
      </c>
      <c r="BW23" s="358" t="str">
        <f>DBCS(MID($BA23,COLUMNS($BB23:BW23),1))</f>
        <v/>
      </c>
      <c r="BX23" s="358" t="str">
        <f>DBCS(MID($BA23,COLUMNS($BB23:BX23),1))</f>
        <v/>
      </c>
      <c r="BY23" s="358" t="str">
        <f>DBCS(MID($BA23,COLUMNS($BB23:BY23),1))</f>
        <v/>
      </c>
      <c r="BZ23" s="358" t="str">
        <f>DBCS(MID($BA23,COLUMNS($BB23:BZ23),1))</f>
        <v/>
      </c>
      <c r="CA23" s="358" t="str">
        <f>DBCS(MID($BA23,COLUMNS($BB23:CA23),1))</f>
        <v/>
      </c>
      <c r="CB23" s="358" t="str">
        <f>DBCS(MID($BA23,COLUMNS($BB23:CB23),1))</f>
        <v/>
      </c>
      <c r="CC23" s="358" t="str">
        <f>DBCS(MID($BA23,COLUMNS($BB23:CC23),1))</f>
        <v/>
      </c>
      <c r="CD23" s="358" t="str">
        <f>DBCS(MID($BA23,COLUMNS($BB23:CD23),1))</f>
        <v/>
      </c>
      <c r="CE23" s="358" t="str">
        <f>DBCS(MID($BA23,COLUMNS($BB23:CE23),1))</f>
        <v/>
      </c>
      <c r="CF23" s="358" t="str">
        <f>DBCS(MID($BA23,COLUMNS($BB23:CF23),1))</f>
        <v/>
      </c>
      <c r="CG23" s="358" t="str">
        <f>DBCS(MID($BA23,COLUMNS($BB23:CG23),1))</f>
        <v/>
      </c>
      <c r="CH23" s="358" t="str">
        <f>DBCS(MID($BA23,COLUMNS($BB23:CH23),1))</f>
        <v/>
      </c>
      <c r="CI23" s="358" t="str">
        <f>DBCS(MID($BA23,COLUMNS($BB23:CI23),1))</f>
        <v/>
      </c>
      <c r="CJ23" s="358" t="str">
        <f>DBCS(MID($BA23,COLUMNS($BB23:CJ23),1))</f>
        <v/>
      </c>
      <c r="CK23" s="358" t="str">
        <f>DBCS(MID($BA23,COLUMNS($BB23:CK23),1))</f>
        <v/>
      </c>
      <c r="CL23" s="358" t="str">
        <f>DBCS(MID($BA23,COLUMNS($BB23:CL23),1))</f>
        <v/>
      </c>
      <c r="CM23" s="358" t="str">
        <f>DBCS(MID($BA23,COLUMNS($BB23:CM23),1))</f>
        <v/>
      </c>
      <c r="CN23" s="358" t="str">
        <f>DBCS(MID($BA23,COLUMNS($BB23:CN23),1))</f>
        <v/>
      </c>
      <c r="CO23" s="358" t="str">
        <f>DBCS(MID($BA23,COLUMNS($BB23:CO23),1))</f>
        <v/>
      </c>
      <c r="CP23" s="341"/>
      <c r="CQ23" s="341"/>
      <c r="CR23" s="341"/>
      <c r="CS23" s="341"/>
      <c r="CT23" s="341"/>
      <c r="CU23" s="341"/>
      <c r="CV23" s="341"/>
      <c r="CW23" s="341"/>
      <c r="CX23" s="341"/>
      <c r="CY23" s="341"/>
      <c r="CZ23" s="341"/>
      <c r="DA23" s="341"/>
      <c r="DB23" s="341"/>
      <c r="DC23" s="341"/>
      <c r="DD23" s="341"/>
      <c r="DE23" s="341"/>
      <c r="DF23" s="341"/>
      <c r="DG23" s="341"/>
      <c r="DH23" s="341"/>
      <c r="DI23" s="341"/>
      <c r="DJ23" s="341"/>
      <c r="DK23" s="341"/>
      <c r="DL23" s="341"/>
      <c r="DM23" s="341"/>
      <c r="DN23" s="341"/>
      <c r="DO23" s="341"/>
      <c r="DP23" s="341"/>
      <c r="DQ23" s="341"/>
      <c r="DR23" s="341"/>
      <c r="DS23" s="341"/>
      <c r="DT23" s="341"/>
      <c r="DU23" s="341"/>
      <c r="DV23" s="341"/>
      <c r="DW23" s="341"/>
      <c r="DX23" s="341"/>
      <c r="DY23" s="341"/>
      <c r="DZ23" s="341"/>
    </row>
    <row r="24" spans="1:130" s="340" customFormat="1" ht="15.9" customHeight="1" thickBot="1">
      <c r="C24" s="356"/>
      <c r="D24" s="638" t="s">
        <v>153</v>
      </c>
      <c r="E24" s="638"/>
      <c r="F24" s="638"/>
      <c r="G24" s="355"/>
      <c r="H24" s="366" t="str">
        <f>LEFT(AH24)</f>
        <v/>
      </c>
      <c r="I24" s="365" t="str">
        <f>MID($AH24,2,1)</f>
        <v/>
      </c>
      <c r="J24" s="365" t="str">
        <f>MID($AH24,3,1)</f>
        <v/>
      </c>
      <c r="K24" s="365" t="str">
        <f>MID($AH24,4,1)</f>
        <v/>
      </c>
      <c r="L24" s="365" t="str">
        <f>MID($AH24,5,1)</f>
        <v/>
      </c>
      <c r="M24" s="365" t="str">
        <f>MID($AH24,6,1)</f>
        <v/>
      </c>
      <c r="N24" s="365" t="str">
        <f>MID($AH24,7,1)</f>
        <v/>
      </c>
      <c r="O24" s="365" t="str">
        <f>MID($AH24,8,1)</f>
        <v/>
      </c>
      <c r="P24" s="365" t="str">
        <f>MID($AH24,9,1)</f>
        <v/>
      </c>
      <c r="Q24" s="365" t="str">
        <f>MID($AH24,10,1)</f>
        <v/>
      </c>
      <c r="R24" s="365" t="str">
        <f>MID($AH24,11,1)</f>
        <v/>
      </c>
      <c r="S24" s="365" t="str">
        <f>MID($AH24,12,1)</f>
        <v/>
      </c>
      <c r="T24" s="365" t="str">
        <f>MID($AH24,13,1)</f>
        <v/>
      </c>
      <c r="U24" s="365" t="str">
        <f>MID($AH24,14,1)</f>
        <v/>
      </c>
      <c r="V24" s="365" t="str">
        <f>MID($AH24,15,1)</f>
        <v/>
      </c>
      <c r="W24" s="365" t="str">
        <f>MID($AH24,16,1)</f>
        <v/>
      </c>
      <c r="X24" s="365" t="str">
        <f>MID($AH24,17,1)</f>
        <v/>
      </c>
      <c r="Y24" s="365" t="str">
        <f>MID($AH24,18,1)</f>
        <v/>
      </c>
      <c r="Z24" s="365" t="str">
        <f>MID($AH24,19,1)</f>
        <v/>
      </c>
      <c r="AA24" s="364" t="str">
        <f>MID($AH24,20,1)</f>
        <v/>
      </c>
      <c r="AC24" s="639" t="s">
        <v>235</v>
      </c>
      <c r="AD24" s="639"/>
      <c r="AE24" s="639"/>
      <c r="AF24" s="339"/>
      <c r="AG24" s="351" t="s">
        <v>153</v>
      </c>
      <c r="AH24" s="640"/>
      <c r="AI24" s="641"/>
      <c r="AJ24" s="641"/>
      <c r="AK24" s="641"/>
      <c r="AL24" s="641"/>
      <c r="AM24" s="641"/>
      <c r="AN24" s="641"/>
      <c r="AO24" s="641"/>
      <c r="AP24" s="641"/>
      <c r="AQ24" s="641"/>
      <c r="AR24" s="641"/>
      <c r="AS24" s="641"/>
      <c r="AT24" s="641"/>
      <c r="AU24" s="641"/>
      <c r="AV24" s="641"/>
      <c r="AW24" s="641"/>
      <c r="AX24" s="642"/>
      <c r="AY24" s="357" t="s">
        <v>501</v>
      </c>
      <c r="AZ24" s="341"/>
      <c r="BA24" s="341"/>
      <c r="BB24" s="341"/>
      <c r="BC24" s="341"/>
      <c r="BD24" s="341"/>
      <c r="BE24" s="341"/>
      <c r="BF24" s="341"/>
      <c r="BG24" s="341"/>
      <c r="BH24" s="341"/>
      <c r="BI24" s="341"/>
      <c r="BJ24" s="341"/>
      <c r="BK24" s="341"/>
      <c r="BL24" s="341"/>
      <c r="BM24" s="341"/>
      <c r="BN24" s="341"/>
      <c r="BO24" s="341"/>
      <c r="BP24" s="341"/>
      <c r="BQ24" s="341"/>
      <c r="BR24" s="341"/>
      <c r="BS24" s="341"/>
      <c r="BT24" s="341"/>
      <c r="BU24" s="341"/>
      <c r="BV24" s="341"/>
      <c r="BW24" s="341"/>
      <c r="BX24" s="341"/>
      <c r="BY24" s="341"/>
      <c r="BZ24" s="341"/>
      <c r="CA24" s="341"/>
      <c r="CB24" s="341"/>
      <c r="CC24" s="341"/>
      <c r="CD24" s="341"/>
      <c r="CE24" s="341"/>
      <c r="CF24" s="341"/>
      <c r="CG24" s="341"/>
      <c r="CH24" s="341"/>
      <c r="CI24" s="341"/>
      <c r="CJ24" s="341"/>
      <c r="CK24" s="341"/>
      <c r="CL24" s="341"/>
      <c r="CM24" s="341"/>
      <c r="CN24" s="341"/>
      <c r="CO24" s="341"/>
      <c r="CP24" s="341"/>
      <c r="CQ24" s="341"/>
      <c r="CR24" s="341"/>
      <c r="CS24" s="341"/>
      <c r="CT24" s="341"/>
      <c r="CU24" s="341"/>
      <c r="CV24" s="341"/>
      <c r="CW24" s="341"/>
      <c r="CX24" s="341"/>
      <c r="CY24" s="341"/>
      <c r="CZ24" s="341"/>
      <c r="DA24" s="341"/>
      <c r="DB24" s="341"/>
      <c r="DC24" s="341"/>
      <c r="DD24" s="341"/>
      <c r="DE24" s="341"/>
      <c r="DF24" s="341"/>
      <c r="DG24" s="341"/>
      <c r="DH24" s="341"/>
      <c r="DI24" s="341"/>
      <c r="DJ24" s="341"/>
      <c r="DK24" s="341"/>
      <c r="DL24" s="341"/>
      <c r="DM24" s="341"/>
      <c r="DN24" s="341"/>
      <c r="DO24" s="341"/>
      <c r="DP24" s="341"/>
      <c r="DQ24" s="341"/>
      <c r="DR24" s="341"/>
      <c r="DS24" s="341"/>
      <c r="DT24" s="341"/>
      <c r="DU24" s="341"/>
      <c r="DV24" s="341"/>
      <c r="DW24" s="341"/>
      <c r="DX24" s="341"/>
      <c r="DY24" s="341"/>
      <c r="DZ24" s="341"/>
    </row>
    <row r="25" spans="1:130" s="340" customFormat="1" ht="15.9" customHeight="1" thickBot="1">
      <c r="C25" s="356"/>
      <c r="D25" s="638" t="s">
        <v>200</v>
      </c>
      <c r="E25" s="638"/>
      <c r="F25" s="638"/>
      <c r="G25" s="355"/>
      <c r="H25" s="354" t="str">
        <f>AG26</f>
        <v/>
      </c>
      <c r="I25" s="353" t="s">
        <v>199</v>
      </c>
      <c r="J25" s="643" t="str">
        <f>IF(AK25="","",AK25)</f>
        <v/>
      </c>
      <c r="K25" s="644"/>
      <c r="L25" s="353" t="s">
        <v>201</v>
      </c>
      <c r="M25" s="643" t="str">
        <f>IF(AM25="","",AM25)</f>
        <v/>
      </c>
      <c r="N25" s="644"/>
      <c r="O25" s="353" t="s">
        <v>202</v>
      </c>
      <c r="P25" s="643" t="str">
        <f>IF(AO25="","",AO25)</f>
        <v/>
      </c>
      <c r="Q25" s="644"/>
      <c r="R25" s="346" t="s">
        <v>203</v>
      </c>
      <c r="S25" s="346"/>
      <c r="T25" s="346"/>
      <c r="U25" s="346"/>
      <c r="V25" s="346"/>
      <c r="W25" s="346"/>
      <c r="X25" s="346"/>
      <c r="Y25" s="346"/>
      <c r="Z25" s="346"/>
      <c r="AA25" s="346"/>
      <c r="AD25" s="352" t="s">
        <v>161</v>
      </c>
      <c r="AF25" s="339"/>
      <c r="AG25" s="351" t="s">
        <v>200</v>
      </c>
      <c r="AH25" s="645"/>
      <c r="AI25" s="646"/>
      <c r="AJ25" s="350" t="s">
        <v>199</v>
      </c>
      <c r="AK25" s="349"/>
      <c r="AL25" s="348" t="s">
        <v>306</v>
      </c>
      <c r="AM25" s="349"/>
      <c r="AN25" s="348" t="s">
        <v>202</v>
      </c>
      <c r="AO25" s="349"/>
      <c r="AP25" s="339" t="s">
        <v>203</v>
      </c>
      <c r="AQ25" s="339"/>
      <c r="AR25" s="339"/>
      <c r="AS25" s="339"/>
      <c r="AT25" s="339"/>
      <c r="AU25" s="339"/>
      <c r="AV25" s="339"/>
      <c r="AW25" s="339"/>
      <c r="AX25" s="339"/>
      <c r="AY25" s="338"/>
      <c r="AZ25" s="341"/>
      <c r="BA25" s="341"/>
      <c r="BB25" s="341"/>
      <c r="BC25" s="341"/>
      <c r="BD25" s="341"/>
      <c r="BE25" s="341"/>
      <c r="BF25" s="341"/>
      <c r="BG25" s="341"/>
      <c r="BH25" s="341"/>
      <c r="BI25" s="341"/>
      <c r="BJ25" s="341"/>
      <c r="BK25" s="341"/>
      <c r="BL25" s="341"/>
      <c r="BM25" s="341"/>
      <c r="BN25" s="341"/>
      <c r="BO25" s="341"/>
      <c r="BP25" s="341"/>
      <c r="BQ25" s="341"/>
      <c r="BR25" s="341"/>
      <c r="BS25" s="341"/>
      <c r="BT25" s="341"/>
      <c r="BU25" s="341"/>
      <c r="BV25" s="341"/>
      <c r="BW25" s="341"/>
      <c r="BX25" s="341"/>
      <c r="BY25" s="341"/>
      <c r="BZ25" s="341"/>
      <c r="CA25" s="341"/>
      <c r="CB25" s="341"/>
      <c r="CC25" s="341"/>
      <c r="CD25" s="341"/>
      <c r="CE25" s="341"/>
      <c r="CF25" s="341"/>
      <c r="CG25" s="341"/>
      <c r="CH25" s="341"/>
      <c r="CI25" s="341"/>
      <c r="CJ25" s="341"/>
      <c r="CK25" s="341"/>
      <c r="CL25" s="341"/>
      <c r="CM25" s="341"/>
      <c r="CN25" s="341"/>
      <c r="CO25" s="341"/>
      <c r="CP25" s="341"/>
      <c r="CQ25" s="341"/>
      <c r="CR25" s="341"/>
      <c r="CS25" s="341"/>
      <c r="CT25" s="341"/>
      <c r="CU25" s="341"/>
      <c r="CV25" s="341"/>
      <c r="CW25" s="341"/>
      <c r="CX25" s="341"/>
      <c r="CY25" s="341"/>
      <c r="CZ25" s="341"/>
      <c r="DA25" s="341"/>
      <c r="DB25" s="341"/>
      <c r="DC25" s="341"/>
      <c r="DD25" s="341"/>
      <c r="DE25" s="341"/>
      <c r="DF25" s="341"/>
      <c r="DG25" s="341"/>
      <c r="DH25" s="341"/>
      <c r="DI25" s="341"/>
      <c r="DJ25" s="341"/>
      <c r="DK25" s="341"/>
      <c r="DL25" s="341"/>
      <c r="DM25" s="341"/>
      <c r="DN25" s="341"/>
      <c r="DO25" s="341"/>
      <c r="DP25" s="341"/>
      <c r="DQ25" s="341"/>
      <c r="DR25" s="341"/>
      <c r="DS25" s="341"/>
      <c r="DT25" s="341"/>
      <c r="DU25" s="341"/>
      <c r="DV25" s="341"/>
      <c r="DW25" s="341"/>
      <c r="DX25" s="341"/>
      <c r="DY25" s="341"/>
      <c r="DZ25" s="341"/>
    </row>
    <row r="26" spans="1:130" s="340" customFormat="1" ht="15.9" customHeight="1">
      <c r="AF26" s="339"/>
      <c r="AG26" s="344" t="str">
        <f>LEFT(AH25)</f>
        <v/>
      </c>
      <c r="AH26" s="343" t="s">
        <v>500</v>
      </c>
      <c r="AI26" s="338"/>
      <c r="AJ26" s="338"/>
      <c r="AK26" s="338"/>
      <c r="AL26" s="342" t="s">
        <v>499</v>
      </c>
      <c r="AM26" s="338"/>
      <c r="AN26" s="338"/>
      <c r="AO26" s="338"/>
      <c r="AP26" s="338"/>
      <c r="AQ26" s="338"/>
      <c r="AR26" s="338"/>
      <c r="AS26" s="338"/>
      <c r="AT26" s="338"/>
      <c r="AU26" s="338"/>
      <c r="AV26" s="338"/>
      <c r="AW26" s="338"/>
      <c r="AX26" s="338"/>
      <c r="AY26" s="338"/>
      <c r="AZ26" s="341"/>
      <c r="BA26" s="341"/>
      <c r="BB26" s="341"/>
      <c r="BC26" s="341"/>
      <c r="BD26" s="341"/>
      <c r="BE26" s="341"/>
      <c r="BF26" s="341"/>
      <c r="BG26" s="341"/>
      <c r="BH26" s="341"/>
      <c r="BI26" s="341"/>
      <c r="BJ26" s="341"/>
      <c r="BK26" s="341"/>
      <c r="BL26" s="341"/>
      <c r="BM26" s="341"/>
      <c r="BN26" s="341"/>
      <c r="BO26" s="341"/>
      <c r="BP26" s="341"/>
      <c r="BQ26" s="341"/>
      <c r="BR26" s="341"/>
      <c r="BS26" s="341"/>
      <c r="BT26" s="341"/>
      <c r="BU26" s="341"/>
      <c r="BV26" s="341"/>
      <c r="BW26" s="341"/>
      <c r="BX26" s="341"/>
      <c r="BY26" s="341"/>
      <c r="BZ26" s="341"/>
      <c r="CA26" s="341"/>
      <c r="CB26" s="341"/>
      <c r="CC26" s="341"/>
      <c r="CD26" s="341"/>
      <c r="CE26" s="341"/>
      <c r="CF26" s="341"/>
      <c r="CG26" s="341"/>
      <c r="CH26" s="341"/>
      <c r="CI26" s="341"/>
      <c r="CJ26" s="341"/>
      <c r="CK26" s="341"/>
      <c r="CL26" s="341"/>
      <c r="CM26" s="341"/>
      <c r="CN26" s="341"/>
      <c r="CO26" s="341"/>
      <c r="CP26" s="341"/>
      <c r="CQ26" s="341"/>
      <c r="CR26" s="341"/>
      <c r="CS26" s="341"/>
      <c r="CT26" s="341"/>
      <c r="CU26" s="341"/>
      <c r="CV26" s="341"/>
      <c r="CW26" s="341"/>
      <c r="CX26" s="341"/>
      <c r="CY26" s="341"/>
      <c r="CZ26" s="341"/>
      <c r="DA26" s="341"/>
      <c r="DB26" s="341"/>
      <c r="DC26" s="341"/>
      <c r="DD26" s="341"/>
      <c r="DE26" s="341"/>
      <c r="DF26" s="341"/>
      <c r="DG26" s="341"/>
      <c r="DH26" s="341"/>
      <c r="DI26" s="341"/>
      <c r="DJ26" s="341"/>
      <c r="DK26" s="341"/>
      <c r="DL26" s="341"/>
      <c r="DM26" s="341"/>
      <c r="DN26" s="341"/>
      <c r="DO26" s="341"/>
      <c r="DP26" s="341"/>
      <c r="DQ26" s="341"/>
      <c r="DR26" s="341"/>
      <c r="DS26" s="341"/>
      <c r="DT26" s="341"/>
      <c r="DU26" s="341"/>
      <c r="DV26" s="341"/>
      <c r="DW26" s="341"/>
      <c r="DX26" s="341"/>
      <c r="DY26" s="341"/>
      <c r="DZ26" s="341"/>
    </row>
    <row r="27" spans="1:130" s="340" customFormat="1" ht="15.9" customHeight="1">
      <c r="AF27" s="360"/>
      <c r="AG27" s="360"/>
      <c r="AZ27" s="341"/>
      <c r="BA27" s="341"/>
      <c r="BB27" s="341"/>
      <c r="BC27" s="341"/>
      <c r="BD27" s="341"/>
      <c r="BE27" s="341"/>
      <c r="BF27" s="341"/>
      <c r="BG27" s="341"/>
      <c r="BH27" s="341"/>
      <c r="BI27" s="341"/>
      <c r="BJ27" s="341"/>
      <c r="BK27" s="341"/>
      <c r="BL27" s="341"/>
      <c r="BM27" s="341"/>
      <c r="BN27" s="341"/>
      <c r="BO27" s="341"/>
      <c r="BP27" s="341"/>
      <c r="BQ27" s="341"/>
      <c r="BR27" s="341"/>
      <c r="BS27" s="341"/>
      <c r="BT27" s="341"/>
      <c r="BU27" s="341"/>
      <c r="BV27" s="341"/>
      <c r="BW27" s="341"/>
      <c r="BX27" s="341"/>
      <c r="BY27" s="341"/>
      <c r="BZ27" s="341"/>
      <c r="CA27" s="341"/>
      <c r="CB27" s="341"/>
      <c r="CC27" s="341"/>
      <c r="CD27" s="341"/>
      <c r="CE27" s="341"/>
      <c r="CF27" s="341"/>
      <c r="CG27" s="341"/>
      <c r="CH27" s="341"/>
      <c r="CI27" s="341"/>
      <c r="CJ27" s="341"/>
      <c r="CK27" s="341"/>
      <c r="CL27" s="341"/>
      <c r="CM27" s="341"/>
      <c r="CN27" s="341"/>
      <c r="CO27" s="341"/>
      <c r="CP27" s="341"/>
      <c r="CQ27" s="341"/>
      <c r="CR27" s="341"/>
      <c r="CS27" s="341"/>
      <c r="CT27" s="341"/>
      <c r="CU27" s="341"/>
      <c r="CV27" s="341"/>
      <c r="CW27" s="341"/>
      <c r="CX27" s="341"/>
      <c r="CY27" s="341"/>
      <c r="CZ27" s="341"/>
      <c r="DA27" s="341"/>
      <c r="DB27" s="341"/>
      <c r="DC27" s="341"/>
      <c r="DD27" s="341"/>
      <c r="DE27" s="341"/>
      <c r="DF27" s="341"/>
      <c r="DG27" s="341"/>
      <c r="DH27" s="341"/>
      <c r="DI27" s="341"/>
      <c r="DJ27" s="341"/>
      <c r="DK27" s="341"/>
      <c r="DL27" s="341"/>
      <c r="DM27" s="341"/>
      <c r="DN27" s="341"/>
      <c r="DO27" s="341"/>
      <c r="DP27" s="341"/>
      <c r="DQ27" s="341"/>
      <c r="DR27" s="341"/>
      <c r="DS27" s="341"/>
      <c r="DT27" s="341"/>
      <c r="DU27" s="341"/>
      <c r="DV27" s="341"/>
      <c r="DW27" s="341"/>
      <c r="DX27" s="341"/>
      <c r="DY27" s="341"/>
      <c r="DZ27" s="341"/>
    </row>
    <row r="28" spans="1:130" s="340" customFormat="1" ht="15.9" customHeight="1" thickBot="1">
      <c r="AF28" s="339"/>
      <c r="AG28" s="362"/>
      <c r="AH28" s="362"/>
      <c r="AI28" s="362"/>
      <c r="AJ28" s="362"/>
      <c r="AK28" s="344"/>
      <c r="AL28" s="344"/>
      <c r="AM28" s="342" t="s">
        <v>504</v>
      </c>
      <c r="AN28" s="344"/>
      <c r="AO28" s="344"/>
      <c r="AP28" s="339"/>
      <c r="AQ28" s="339"/>
      <c r="AR28" s="342"/>
      <c r="AS28" s="339"/>
      <c r="AT28" s="339"/>
      <c r="AU28" s="339"/>
      <c r="AV28" s="339"/>
      <c r="AW28" s="339"/>
      <c r="AX28" s="339"/>
      <c r="AY28" s="338"/>
      <c r="AZ28" s="341"/>
      <c r="BA28" s="341"/>
      <c r="BB28" s="341"/>
      <c r="BC28" s="341"/>
      <c r="BD28" s="341"/>
      <c r="BE28" s="341"/>
      <c r="BF28" s="341"/>
      <c r="BG28" s="341"/>
      <c r="BH28" s="341"/>
      <c r="BI28" s="341"/>
      <c r="BJ28" s="341"/>
      <c r="BK28" s="341"/>
      <c r="BL28" s="341"/>
      <c r="BM28" s="341"/>
      <c r="BN28" s="341"/>
      <c r="BO28" s="341"/>
      <c r="BP28" s="341"/>
      <c r="BQ28" s="341"/>
      <c r="BR28" s="341"/>
      <c r="BS28" s="341"/>
      <c r="BT28" s="341"/>
      <c r="BU28" s="341"/>
      <c r="BV28" s="341"/>
      <c r="BW28" s="341"/>
      <c r="BX28" s="341"/>
      <c r="BY28" s="341"/>
      <c r="BZ28" s="341"/>
      <c r="CA28" s="341"/>
      <c r="CB28" s="341"/>
      <c r="CC28" s="341"/>
      <c r="CD28" s="341"/>
      <c r="CE28" s="341"/>
      <c r="CF28" s="341"/>
      <c r="CG28" s="341"/>
      <c r="CH28" s="341"/>
      <c r="CI28" s="341"/>
      <c r="CJ28" s="341"/>
      <c r="CK28" s="341"/>
      <c r="CL28" s="341"/>
      <c r="CM28" s="341"/>
      <c r="CN28" s="341"/>
      <c r="CO28" s="341"/>
      <c r="CP28" s="341"/>
      <c r="CQ28" s="341"/>
      <c r="CR28" s="341"/>
      <c r="CS28" s="341"/>
      <c r="CT28" s="341"/>
      <c r="CU28" s="341"/>
      <c r="CV28" s="341"/>
      <c r="CW28" s="341"/>
      <c r="CX28" s="341"/>
      <c r="CY28" s="341"/>
      <c r="CZ28" s="341"/>
      <c r="DA28" s="341"/>
      <c r="DB28" s="341"/>
      <c r="DC28" s="341"/>
      <c r="DD28" s="341"/>
      <c r="DE28" s="341"/>
      <c r="DF28" s="341"/>
      <c r="DG28" s="341"/>
      <c r="DH28" s="341"/>
      <c r="DI28" s="341"/>
      <c r="DJ28" s="341"/>
      <c r="DK28" s="341"/>
      <c r="DL28" s="341"/>
      <c r="DM28" s="341"/>
      <c r="DN28" s="341"/>
      <c r="DO28" s="341"/>
      <c r="DP28" s="341"/>
      <c r="DQ28" s="341"/>
      <c r="DR28" s="341"/>
      <c r="DS28" s="341"/>
      <c r="DT28" s="341"/>
      <c r="DU28" s="341"/>
      <c r="DV28" s="341"/>
      <c r="DW28" s="341"/>
      <c r="DX28" s="341"/>
      <c r="DY28" s="341"/>
      <c r="DZ28" s="341"/>
    </row>
    <row r="29" spans="1:130" s="340" customFormat="1" ht="15.9" customHeight="1" thickBot="1">
      <c r="A29" s="367" t="s">
        <v>503</v>
      </c>
      <c r="C29" s="356"/>
      <c r="D29" s="638" t="s">
        <v>198</v>
      </c>
      <c r="E29" s="638"/>
      <c r="F29" s="638"/>
      <c r="G29" s="355"/>
      <c r="H29" s="366" t="str">
        <f>AT29</f>
        <v/>
      </c>
      <c r="I29" s="364" t="str">
        <f>AU29</f>
        <v/>
      </c>
      <c r="J29" s="353" t="s">
        <v>199</v>
      </c>
      <c r="K29" s="366" t="str">
        <f>IF(LEFT($AL29,1)="","",LEFT($AL29,1))</f>
        <v/>
      </c>
      <c r="L29" s="365" t="str">
        <f>IF(MID($AL29,2,1)="","",MID($AL29,2,1))</f>
        <v/>
      </c>
      <c r="M29" s="365" t="str">
        <f>IF(MID($AL29,3,1)="","",MID($AL29,3,1))</f>
        <v/>
      </c>
      <c r="N29" s="365" t="str">
        <f>IF(MID($AL29,4,1)="","",MID($AL29,4,1))</f>
        <v/>
      </c>
      <c r="O29" s="365" t="str">
        <f>IF(MID($AL29,5,1)="","",MID($AL29,5,1))</f>
        <v/>
      </c>
      <c r="P29" s="364" t="str">
        <f>IF(RIGHT(AL29)="","",RIGHT(AL29))</f>
        <v/>
      </c>
      <c r="Q29" s="353" t="s">
        <v>199</v>
      </c>
      <c r="R29" s="363" t="str">
        <f>IF(AR29="","",AR29)</f>
        <v/>
      </c>
      <c r="S29" s="346"/>
      <c r="T29" s="346"/>
      <c r="U29" s="346"/>
      <c r="V29" s="346"/>
      <c r="W29" s="346"/>
      <c r="X29" s="346"/>
      <c r="Y29" s="346"/>
      <c r="Z29" s="346"/>
      <c r="AA29" s="346"/>
      <c r="AF29" s="362"/>
      <c r="AG29" s="351" t="s">
        <v>502</v>
      </c>
      <c r="AH29" s="640"/>
      <c r="AI29" s="641"/>
      <c r="AJ29" s="642"/>
      <c r="AK29" s="350" t="s">
        <v>199</v>
      </c>
      <c r="AL29" s="647"/>
      <c r="AM29" s="648"/>
      <c r="AN29" s="648"/>
      <c r="AO29" s="648"/>
      <c r="AP29" s="649"/>
      <c r="AQ29" s="350" t="s">
        <v>199</v>
      </c>
      <c r="AR29" s="361"/>
      <c r="AS29" s="344"/>
      <c r="AT29" s="344" t="str">
        <f>LEFT(AH29)</f>
        <v/>
      </c>
      <c r="AU29" s="344" t="str">
        <f>MID(AH29,2,1)</f>
        <v/>
      </c>
      <c r="AV29" s="360"/>
      <c r="AW29" s="359"/>
      <c r="AX29" s="359"/>
      <c r="AY29" s="338"/>
      <c r="AZ29" s="341"/>
      <c r="BA29" s="341"/>
      <c r="BB29" s="341"/>
      <c r="BC29" s="341"/>
      <c r="BD29" s="341"/>
      <c r="BE29" s="341"/>
      <c r="BF29" s="341"/>
      <c r="BG29" s="341"/>
      <c r="BH29" s="341"/>
      <c r="BI29" s="341"/>
      <c r="BJ29" s="341"/>
      <c r="BK29" s="341"/>
      <c r="BL29" s="341"/>
      <c r="BM29" s="341"/>
      <c r="BN29" s="341"/>
      <c r="BO29" s="341"/>
      <c r="BP29" s="341"/>
      <c r="BQ29" s="341"/>
      <c r="BR29" s="341"/>
      <c r="BS29" s="341"/>
      <c r="BT29" s="341"/>
      <c r="BU29" s="341"/>
      <c r="BV29" s="341"/>
      <c r="BW29" s="341"/>
      <c r="BX29" s="341"/>
      <c r="BY29" s="341"/>
      <c r="BZ29" s="341"/>
      <c r="CA29" s="341"/>
      <c r="CB29" s="341"/>
      <c r="CC29" s="341"/>
      <c r="CD29" s="341"/>
      <c r="CE29" s="341"/>
      <c r="CF29" s="341"/>
      <c r="CG29" s="341"/>
      <c r="CH29" s="341"/>
      <c r="CI29" s="341"/>
      <c r="CJ29" s="341"/>
      <c r="CK29" s="341"/>
      <c r="CL29" s="341"/>
      <c r="CM29" s="341"/>
      <c r="CN29" s="341"/>
      <c r="CO29" s="341"/>
      <c r="CP29" s="341"/>
      <c r="CQ29" s="341"/>
      <c r="CR29" s="341"/>
      <c r="CS29" s="341"/>
      <c r="CT29" s="341"/>
      <c r="CU29" s="341"/>
      <c r="CV29" s="341"/>
      <c r="CW29" s="341"/>
      <c r="CX29" s="341"/>
      <c r="CY29" s="341"/>
      <c r="CZ29" s="341"/>
      <c r="DA29" s="341"/>
      <c r="DB29" s="341"/>
      <c r="DC29" s="341"/>
      <c r="DD29" s="341"/>
      <c r="DE29" s="341"/>
      <c r="DF29" s="341"/>
      <c r="DG29" s="341"/>
      <c r="DH29" s="341"/>
      <c r="DI29" s="341"/>
      <c r="DJ29" s="341"/>
      <c r="DK29" s="341"/>
      <c r="DL29" s="341"/>
      <c r="DM29" s="341"/>
      <c r="DN29" s="341"/>
      <c r="DO29" s="341"/>
      <c r="DP29" s="341"/>
      <c r="DQ29" s="341"/>
      <c r="DR29" s="341"/>
      <c r="DS29" s="341"/>
      <c r="DT29" s="341"/>
      <c r="DU29" s="341"/>
      <c r="DV29" s="341"/>
      <c r="DW29" s="341"/>
      <c r="DX29" s="341"/>
      <c r="DY29" s="341"/>
      <c r="DZ29" s="341"/>
    </row>
    <row r="30" spans="1:130" s="340" customFormat="1" ht="15.9" customHeight="1" thickBot="1">
      <c r="C30" s="356"/>
      <c r="D30" s="638" t="s">
        <v>189</v>
      </c>
      <c r="E30" s="638"/>
      <c r="F30" s="638"/>
      <c r="G30" s="355"/>
      <c r="H30" s="370" t="str">
        <f t="shared" ref="H30:AA30" si="2">BB30</f>
        <v/>
      </c>
      <c r="I30" s="369" t="str">
        <f t="shared" si="2"/>
        <v/>
      </c>
      <c r="J30" s="369" t="str">
        <f t="shared" si="2"/>
        <v/>
      </c>
      <c r="K30" s="369" t="str">
        <f t="shared" si="2"/>
        <v/>
      </c>
      <c r="L30" s="369" t="str">
        <f t="shared" si="2"/>
        <v/>
      </c>
      <c r="M30" s="369" t="str">
        <f t="shared" si="2"/>
        <v/>
      </c>
      <c r="N30" s="369" t="str">
        <f t="shared" si="2"/>
        <v/>
      </c>
      <c r="O30" s="369" t="str">
        <f t="shared" si="2"/>
        <v/>
      </c>
      <c r="P30" s="369" t="str">
        <f t="shared" si="2"/>
        <v/>
      </c>
      <c r="Q30" s="369" t="str">
        <f t="shared" si="2"/>
        <v/>
      </c>
      <c r="R30" s="369" t="str">
        <f t="shared" si="2"/>
        <v/>
      </c>
      <c r="S30" s="369" t="str">
        <f t="shared" si="2"/>
        <v/>
      </c>
      <c r="T30" s="369" t="str">
        <f t="shared" si="2"/>
        <v/>
      </c>
      <c r="U30" s="369" t="str">
        <f t="shared" si="2"/>
        <v/>
      </c>
      <c r="V30" s="369" t="str">
        <f t="shared" si="2"/>
        <v/>
      </c>
      <c r="W30" s="369" t="str">
        <f t="shared" si="2"/>
        <v/>
      </c>
      <c r="X30" s="369" t="str">
        <f t="shared" si="2"/>
        <v/>
      </c>
      <c r="Y30" s="369" t="str">
        <f t="shared" si="2"/>
        <v/>
      </c>
      <c r="Z30" s="369" t="str">
        <f t="shared" si="2"/>
        <v/>
      </c>
      <c r="AA30" s="368" t="str">
        <f t="shared" si="2"/>
        <v/>
      </c>
      <c r="AF30" s="339"/>
      <c r="AG30" s="351" t="s">
        <v>189</v>
      </c>
      <c r="AH30" s="640"/>
      <c r="AI30" s="641"/>
      <c r="AJ30" s="641"/>
      <c r="AK30" s="641"/>
      <c r="AL30" s="641"/>
      <c r="AM30" s="641"/>
      <c r="AN30" s="641"/>
      <c r="AO30" s="641"/>
      <c r="AP30" s="641"/>
      <c r="AQ30" s="641"/>
      <c r="AR30" s="641"/>
      <c r="AS30" s="641"/>
      <c r="AT30" s="641"/>
      <c r="AU30" s="641"/>
      <c r="AV30" s="641"/>
      <c r="AW30" s="641"/>
      <c r="AX30" s="642"/>
      <c r="AY30" s="357" t="s">
        <v>501</v>
      </c>
      <c r="AZ30" s="358" t="str">
        <f>ASC(AH30)</f>
        <v/>
      </c>
      <c r="BA30" s="358" t="str">
        <f>SUBSTITUTE(SUBSTITUTE(SUBSTITUTE(SUBSTITUTE(SUBSTITUTE(SUBSTITUTE(SUBSTITUTE(SUBSTITUTE(SUBSTITUTE(SUBSTITUTE(SUBSTITUTE(SUBSTITUTE(SUBSTITUTE(SUBSTITUTE(SUBSTITUTE(SUBSTITUTE(SUBSTITUTE(SUBSTITUTE(SUBSTITUTE(SUBSTITUTE(SUBSTITUTE(SUBSTITUTE(SUBSTITUTE(SUBSTITUTE(SUBSTITUTE(AZ30,"が","か゛"),"ぎ","き゛"),"ぐ","く゛"),"げ","け゛"),"ご","こ゛"),"ざ","さ゛"),"じ","し゛"),"ず","す゛"),"ぜ","せ゛"),"ぞ","そ゛"),"だ","た゛"),"ぢ","ち゛"),"づ","つ゛"),"で","て゛"),"ど","と゛"),"ば","は゛"),"び","ひ゛"),"ぶ","ふ゛"),"べ","へ゛"),"ぼ","ほ゛"),"ぱ","は゜"),"ぴ","ひ゜"),"ぷ","ふ゜"),"ぺ","へ゜"),"ぽ","ほ゜")</f>
        <v/>
      </c>
      <c r="BB30" s="358" t="str">
        <f>DBCS(MID($BA30,COLUMNS($BB30:BB30),1))</f>
        <v/>
      </c>
      <c r="BC30" s="358" t="str">
        <f>DBCS(MID($BA30,COLUMNS($BB30:BC30),1))</f>
        <v/>
      </c>
      <c r="BD30" s="358" t="str">
        <f>DBCS(MID($BA30,COLUMNS($BB30:BD30),1))</f>
        <v/>
      </c>
      <c r="BE30" s="358" t="str">
        <f>DBCS(MID($BA30,COLUMNS($BB30:BE30),1))</f>
        <v/>
      </c>
      <c r="BF30" s="358" t="str">
        <f>DBCS(MID($BA30,COLUMNS($BB30:BF30),1))</f>
        <v/>
      </c>
      <c r="BG30" s="358" t="str">
        <f>DBCS(MID($BA30,COLUMNS($BB30:BG30),1))</f>
        <v/>
      </c>
      <c r="BH30" s="358" t="str">
        <f>DBCS(MID($BA30,COLUMNS($BB30:BH30),1))</f>
        <v/>
      </c>
      <c r="BI30" s="358" t="str">
        <f>DBCS(MID($BA30,COLUMNS($BB30:BI30),1))</f>
        <v/>
      </c>
      <c r="BJ30" s="358" t="str">
        <f>DBCS(MID($BA30,COLUMNS($BB30:BJ30),1))</f>
        <v/>
      </c>
      <c r="BK30" s="358" t="str">
        <f>DBCS(MID($BA30,COLUMNS($BB30:BK30),1))</f>
        <v/>
      </c>
      <c r="BL30" s="358" t="str">
        <f>DBCS(MID($BA30,COLUMNS($BB30:BL30),1))</f>
        <v/>
      </c>
      <c r="BM30" s="358" t="str">
        <f>DBCS(MID($BA30,COLUMNS($BB30:BM30),1))</f>
        <v/>
      </c>
      <c r="BN30" s="358" t="str">
        <f>DBCS(MID($BA30,COLUMNS($BB30:BN30),1))</f>
        <v/>
      </c>
      <c r="BO30" s="358" t="str">
        <f>DBCS(MID($BA30,COLUMNS($BB30:BO30),1))</f>
        <v/>
      </c>
      <c r="BP30" s="358" t="str">
        <f>DBCS(MID($BA30,COLUMNS($BB30:BP30),1))</f>
        <v/>
      </c>
      <c r="BQ30" s="358" t="str">
        <f>DBCS(MID($BA30,COLUMNS($BB30:BQ30),1))</f>
        <v/>
      </c>
      <c r="BR30" s="358" t="str">
        <f>DBCS(MID($BA30,COLUMNS($BB30:BR30),1))</f>
        <v/>
      </c>
      <c r="BS30" s="358" t="str">
        <f>DBCS(MID($BA30,COLUMNS($BB30:BS30),1))</f>
        <v/>
      </c>
      <c r="BT30" s="358" t="str">
        <f>DBCS(MID($BA30,COLUMNS($BB30:BT30),1))</f>
        <v/>
      </c>
      <c r="BU30" s="358" t="str">
        <f>DBCS(MID($BA30,COLUMNS($BB30:BU30),1))</f>
        <v/>
      </c>
      <c r="BV30" s="358" t="str">
        <f>DBCS(MID($BA30,COLUMNS($BB30:BV30),1))</f>
        <v/>
      </c>
      <c r="BW30" s="358" t="str">
        <f>DBCS(MID($BA30,COLUMNS($BB30:BW30),1))</f>
        <v/>
      </c>
      <c r="BX30" s="358" t="str">
        <f>DBCS(MID($BA30,COLUMNS($BB30:BX30),1))</f>
        <v/>
      </c>
      <c r="BY30" s="358" t="str">
        <f>DBCS(MID($BA30,COLUMNS($BB30:BY30),1))</f>
        <v/>
      </c>
      <c r="BZ30" s="358" t="str">
        <f>DBCS(MID($BA30,COLUMNS($BB30:BZ30),1))</f>
        <v/>
      </c>
      <c r="CA30" s="358" t="str">
        <f>DBCS(MID($BA30,COLUMNS($BB30:CA30),1))</f>
        <v/>
      </c>
      <c r="CB30" s="358" t="str">
        <f>DBCS(MID($BA30,COLUMNS($BB30:CB30),1))</f>
        <v/>
      </c>
      <c r="CC30" s="358" t="str">
        <f>DBCS(MID($BA30,COLUMNS($BB30:CC30),1))</f>
        <v/>
      </c>
      <c r="CD30" s="358" t="str">
        <f>DBCS(MID($BA30,COLUMNS($BB30:CD30),1))</f>
        <v/>
      </c>
      <c r="CE30" s="358" t="str">
        <f>DBCS(MID($BA30,COLUMNS($BB30:CE30),1))</f>
        <v/>
      </c>
      <c r="CF30" s="358" t="str">
        <f>DBCS(MID($BA30,COLUMNS($BB30:CF30),1))</f>
        <v/>
      </c>
      <c r="CG30" s="358" t="str">
        <f>DBCS(MID($BA30,COLUMNS($BB30:CG30),1))</f>
        <v/>
      </c>
      <c r="CH30" s="358" t="str">
        <f>DBCS(MID($BA30,COLUMNS($BB30:CH30),1))</f>
        <v/>
      </c>
      <c r="CI30" s="358" t="str">
        <f>DBCS(MID($BA30,COLUMNS($BB30:CI30),1))</f>
        <v/>
      </c>
      <c r="CJ30" s="358" t="str">
        <f>DBCS(MID($BA30,COLUMNS($BB30:CJ30),1))</f>
        <v/>
      </c>
      <c r="CK30" s="358" t="str">
        <f>DBCS(MID($BA30,COLUMNS($BB30:CK30),1))</f>
        <v/>
      </c>
      <c r="CL30" s="358" t="str">
        <f>DBCS(MID($BA30,COLUMNS($BB30:CL30),1))</f>
        <v/>
      </c>
      <c r="CM30" s="358" t="str">
        <f>DBCS(MID($BA30,COLUMNS($BB30:CM30),1))</f>
        <v/>
      </c>
      <c r="CN30" s="358" t="str">
        <f>DBCS(MID($BA30,COLUMNS($BB30:CN30),1))</f>
        <v/>
      </c>
      <c r="CO30" s="358" t="str">
        <f>DBCS(MID($BA30,COLUMNS($BB30:CO30),1))</f>
        <v/>
      </c>
      <c r="CP30" s="341"/>
      <c r="CQ30" s="341"/>
      <c r="CR30" s="341"/>
      <c r="CS30" s="341"/>
      <c r="CT30" s="341"/>
      <c r="CU30" s="341"/>
      <c r="CV30" s="341"/>
      <c r="CW30" s="341"/>
      <c r="CX30" s="341"/>
      <c r="CY30" s="341"/>
      <c r="CZ30" s="341"/>
      <c r="DA30" s="341"/>
      <c r="DB30" s="341"/>
      <c r="DC30" s="341"/>
      <c r="DD30" s="341"/>
      <c r="DE30" s="341"/>
      <c r="DF30" s="341"/>
      <c r="DG30" s="341"/>
      <c r="DH30" s="341"/>
      <c r="DI30" s="341"/>
      <c r="DJ30" s="341"/>
      <c r="DK30" s="341"/>
      <c r="DL30" s="341"/>
      <c r="DM30" s="341"/>
      <c r="DN30" s="341"/>
      <c r="DO30" s="341"/>
      <c r="DP30" s="341"/>
      <c r="DQ30" s="341"/>
      <c r="DR30" s="341"/>
      <c r="DS30" s="341"/>
      <c r="DT30" s="341"/>
      <c r="DU30" s="341"/>
      <c r="DV30" s="341"/>
      <c r="DW30" s="341"/>
      <c r="DX30" s="341"/>
      <c r="DY30" s="341"/>
      <c r="DZ30" s="341"/>
    </row>
    <row r="31" spans="1:130" s="340" customFormat="1" ht="15.9" customHeight="1" thickBot="1">
      <c r="C31" s="356"/>
      <c r="D31" s="638" t="s">
        <v>153</v>
      </c>
      <c r="E31" s="638"/>
      <c r="F31" s="638"/>
      <c r="G31" s="355"/>
      <c r="H31" s="366" t="str">
        <f>LEFT(AH31)</f>
        <v/>
      </c>
      <c r="I31" s="365" t="str">
        <f>MID($AH31,2,1)</f>
        <v/>
      </c>
      <c r="J31" s="365" t="str">
        <f>MID($AH31,3,1)</f>
        <v/>
      </c>
      <c r="K31" s="365" t="str">
        <f>MID($AH31,4,1)</f>
        <v/>
      </c>
      <c r="L31" s="365" t="str">
        <f>MID($AH31,5,1)</f>
        <v/>
      </c>
      <c r="M31" s="365" t="str">
        <f>MID($AH31,6,1)</f>
        <v/>
      </c>
      <c r="N31" s="365" t="str">
        <f>MID($AH31,7,1)</f>
        <v/>
      </c>
      <c r="O31" s="365" t="str">
        <f>MID($AH31,8,1)</f>
        <v/>
      </c>
      <c r="P31" s="365" t="str">
        <f>MID($AH31,9,1)</f>
        <v/>
      </c>
      <c r="Q31" s="365" t="str">
        <f>MID($AH31,10,1)</f>
        <v/>
      </c>
      <c r="R31" s="365" t="str">
        <f>MID($AH31,11,1)</f>
        <v/>
      </c>
      <c r="S31" s="365" t="str">
        <f>MID($AH31,12,1)</f>
        <v/>
      </c>
      <c r="T31" s="365" t="str">
        <f>MID($AH31,13,1)</f>
        <v/>
      </c>
      <c r="U31" s="365" t="str">
        <f>MID($AH31,14,1)</f>
        <v/>
      </c>
      <c r="V31" s="365" t="str">
        <f>MID($AH31,15,1)</f>
        <v/>
      </c>
      <c r="W31" s="365" t="str">
        <f>MID($AH31,16,1)</f>
        <v/>
      </c>
      <c r="X31" s="365" t="str">
        <f>MID($AH31,17,1)</f>
        <v/>
      </c>
      <c r="Y31" s="365" t="str">
        <f>MID($AH31,18,1)</f>
        <v/>
      </c>
      <c r="Z31" s="365" t="str">
        <f>MID($AH31,19,1)</f>
        <v/>
      </c>
      <c r="AA31" s="364" t="str">
        <f>MID($AH31,20,1)</f>
        <v/>
      </c>
      <c r="AC31" s="639" t="s">
        <v>235</v>
      </c>
      <c r="AD31" s="639"/>
      <c r="AE31" s="639"/>
      <c r="AF31" s="339"/>
      <c r="AG31" s="351" t="s">
        <v>153</v>
      </c>
      <c r="AH31" s="640"/>
      <c r="AI31" s="641"/>
      <c r="AJ31" s="641"/>
      <c r="AK31" s="641"/>
      <c r="AL31" s="641"/>
      <c r="AM31" s="641"/>
      <c r="AN31" s="641"/>
      <c r="AO31" s="641"/>
      <c r="AP31" s="641"/>
      <c r="AQ31" s="641"/>
      <c r="AR31" s="641"/>
      <c r="AS31" s="641"/>
      <c r="AT31" s="641"/>
      <c r="AU31" s="641"/>
      <c r="AV31" s="641"/>
      <c r="AW31" s="641"/>
      <c r="AX31" s="642"/>
      <c r="AY31" s="357" t="s">
        <v>501</v>
      </c>
      <c r="AZ31" s="341"/>
      <c r="BA31" s="341"/>
      <c r="BB31" s="341"/>
      <c r="BC31" s="341"/>
      <c r="BD31" s="341"/>
      <c r="BE31" s="341"/>
      <c r="BF31" s="341"/>
      <c r="BG31" s="341"/>
      <c r="BH31" s="341"/>
      <c r="BI31" s="341"/>
      <c r="BJ31" s="341"/>
      <c r="BK31" s="341"/>
      <c r="BL31" s="341"/>
      <c r="BM31" s="341"/>
      <c r="BN31" s="341"/>
      <c r="BO31" s="341"/>
      <c r="BP31" s="341"/>
      <c r="BQ31" s="341"/>
      <c r="BR31" s="341"/>
      <c r="BS31" s="341"/>
      <c r="BT31" s="341"/>
      <c r="BU31" s="341"/>
      <c r="BV31" s="341"/>
      <c r="BW31" s="341"/>
      <c r="BX31" s="341"/>
      <c r="BY31" s="341"/>
      <c r="BZ31" s="341"/>
      <c r="CA31" s="341"/>
      <c r="CB31" s="341"/>
      <c r="CC31" s="341"/>
      <c r="CD31" s="341"/>
      <c r="CE31" s="341"/>
      <c r="CF31" s="341"/>
      <c r="CG31" s="341"/>
      <c r="CH31" s="341"/>
      <c r="CI31" s="341"/>
      <c r="CJ31" s="341"/>
      <c r="CK31" s="341"/>
      <c r="CL31" s="341"/>
      <c r="CM31" s="341"/>
      <c r="CN31" s="341"/>
      <c r="CO31" s="341"/>
      <c r="CP31" s="341"/>
      <c r="CQ31" s="341"/>
      <c r="CR31" s="341"/>
      <c r="CS31" s="341"/>
      <c r="CT31" s="341"/>
      <c r="CU31" s="341"/>
      <c r="CV31" s="341"/>
      <c r="CW31" s="341"/>
      <c r="CX31" s="341"/>
      <c r="CY31" s="341"/>
      <c r="CZ31" s="341"/>
      <c r="DA31" s="341"/>
      <c r="DB31" s="341"/>
      <c r="DC31" s="341"/>
      <c r="DD31" s="341"/>
      <c r="DE31" s="341"/>
      <c r="DF31" s="341"/>
      <c r="DG31" s="341"/>
      <c r="DH31" s="341"/>
      <c r="DI31" s="341"/>
      <c r="DJ31" s="341"/>
      <c r="DK31" s="341"/>
      <c r="DL31" s="341"/>
      <c r="DM31" s="341"/>
      <c r="DN31" s="341"/>
      <c r="DO31" s="341"/>
      <c r="DP31" s="341"/>
      <c r="DQ31" s="341"/>
      <c r="DR31" s="341"/>
      <c r="DS31" s="341"/>
      <c r="DT31" s="341"/>
      <c r="DU31" s="341"/>
      <c r="DV31" s="341"/>
      <c r="DW31" s="341"/>
      <c r="DX31" s="341"/>
      <c r="DY31" s="341"/>
      <c r="DZ31" s="341"/>
    </row>
    <row r="32" spans="1:130" s="340" customFormat="1" ht="15.9" customHeight="1" thickBot="1">
      <c r="C32" s="356"/>
      <c r="D32" s="638" t="s">
        <v>200</v>
      </c>
      <c r="E32" s="638"/>
      <c r="F32" s="638"/>
      <c r="G32" s="355"/>
      <c r="H32" s="354" t="str">
        <f>AG33</f>
        <v/>
      </c>
      <c r="I32" s="353" t="s">
        <v>199</v>
      </c>
      <c r="J32" s="643" t="str">
        <f>IF(AK32="","",AK32)</f>
        <v/>
      </c>
      <c r="K32" s="644"/>
      <c r="L32" s="353" t="s">
        <v>201</v>
      </c>
      <c r="M32" s="643" t="str">
        <f>IF(AM32="","",AM32)</f>
        <v/>
      </c>
      <c r="N32" s="644"/>
      <c r="O32" s="353" t="s">
        <v>202</v>
      </c>
      <c r="P32" s="643" t="str">
        <f>IF(AO32="","",AO32)</f>
        <v/>
      </c>
      <c r="Q32" s="644"/>
      <c r="R32" s="346" t="s">
        <v>203</v>
      </c>
      <c r="S32" s="346"/>
      <c r="T32" s="346"/>
      <c r="U32" s="346"/>
      <c r="V32" s="346"/>
      <c r="W32" s="346"/>
      <c r="X32" s="346"/>
      <c r="Y32" s="346"/>
      <c r="Z32" s="346"/>
      <c r="AA32" s="346"/>
      <c r="AD32" s="352" t="s">
        <v>161</v>
      </c>
      <c r="AF32" s="339"/>
      <c r="AG32" s="351" t="s">
        <v>200</v>
      </c>
      <c r="AH32" s="645"/>
      <c r="AI32" s="646"/>
      <c r="AJ32" s="350" t="s">
        <v>199</v>
      </c>
      <c r="AK32" s="349"/>
      <c r="AL32" s="348" t="s">
        <v>306</v>
      </c>
      <c r="AM32" s="349"/>
      <c r="AN32" s="348" t="s">
        <v>202</v>
      </c>
      <c r="AO32" s="349"/>
      <c r="AP32" s="339" t="s">
        <v>203</v>
      </c>
      <c r="AQ32" s="339"/>
      <c r="AR32" s="339"/>
      <c r="AS32" s="339"/>
      <c r="AT32" s="339"/>
      <c r="AU32" s="339"/>
      <c r="AV32" s="339"/>
      <c r="AW32" s="339"/>
      <c r="AX32" s="339"/>
      <c r="AY32" s="338"/>
      <c r="AZ32" s="341"/>
      <c r="BA32" s="341"/>
      <c r="BB32" s="341"/>
      <c r="BC32" s="341"/>
      <c r="BD32" s="341"/>
      <c r="BE32" s="341"/>
      <c r="BF32" s="341"/>
      <c r="BG32" s="341"/>
      <c r="BH32" s="341"/>
      <c r="BI32" s="341"/>
      <c r="BJ32" s="341"/>
      <c r="BK32" s="341"/>
      <c r="BL32" s="341"/>
      <c r="BM32" s="341"/>
      <c r="BN32" s="341"/>
      <c r="BO32" s="341"/>
      <c r="BP32" s="341"/>
      <c r="BQ32" s="341"/>
      <c r="BR32" s="341"/>
      <c r="BS32" s="341"/>
      <c r="BT32" s="341"/>
      <c r="BU32" s="341"/>
      <c r="BV32" s="341"/>
      <c r="BW32" s="341"/>
      <c r="BX32" s="341"/>
      <c r="BY32" s="341"/>
      <c r="BZ32" s="341"/>
      <c r="CA32" s="341"/>
      <c r="CB32" s="341"/>
      <c r="CC32" s="341"/>
      <c r="CD32" s="341"/>
      <c r="CE32" s="341"/>
      <c r="CF32" s="341"/>
      <c r="CG32" s="341"/>
      <c r="CH32" s="341"/>
      <c r="CI32" s="341"/>
      <c r="CJ32" s="341"/>
      <c r="CK32" s="341"/>
      <c r="CL32" s="341"/>
      <c r="CM32" s="341"/>
      <c r="CN32" s="341"/>
      <c r="CO32" s="341"/>
      <c r="CP32" s="341"/>
      <c r="CQ32" s="341"/>
      <c r="CR32" s="341"/>
      <c r="CS32" s="341"/>
      <c r="CT32" s="341"/>
      <c r="CU32" s="341"/>
      <c r="CV32" s="341"/>
      <c r="CW32" s="341"/>
      <c r="CX32" s="341"/>
      <c r="CY32" s="341"/>
      <c r="CZ32" s="341"/>
      <c r="DA32" s="341"/>
      <c r="DB32" s="341"/>
      <c r="DC32" s="341"/>
      <c r="DD32" s="341"/>
      <c r="DE32" s="341"/>
      <c r="DF32" s="341"/>
      <c r="DG32" s="341"/>
      <c r="DH32" s="341"/>
      <c r="DI32" s="341"/>
      <c r="DJ32" s="341"/>
      <c r="DK32" s="341"/>
      <c r="DL32" s="341"/>
      <c r="DM32" s="341"/>
      <c r="DN32" s="341"/>
      <c r="DO32" s="341"/>
      <c r="DP32" s="341"/>
      <c r="DQ32" s="341"/>
      <c r="DR32" s="341"/>
      <c r="DS32" s="341"/>
      <c r="DT32" s="341"/>
      <c r="DU32" s="341"/>
      <c r="DV32" s="341"/>
      <c r="DW32" s="341"/>
      <c r="DX32" s="341"/>
      <c r="DY32" s="341"/>
      <c r="DZ32" s="341"/>
    </row>
    <row r="33" spans="1:130" s="340" customFormat="1" ht="15.9" customHeight="1">
      <c r="AF33" s="339"/>
      <c r="AG33" s="344" t="str">
        <f>LEFT(AH32)</f>
        <v/>
      </c>
      <c r="AH33" s="343" t="s">
        <v>500</v>
      </c>
      <c r="AI33" s="338"/>
      <c r="AJ33" s="338"/>
      <c r="AK33" s="338"/>
      <c r="AL33" s="342" t="s">
        <v>499</v>
      </c>
      <c r="AM33" s="338"/>
      <c r="AN33" s="338"/>
      <c r="AO33" s="338"/>
      <c r="AP33" s="338"/>
      <c r="AQ33" s="338"/>
      <c r="AR33" s="338"/>
      <c r="AS33" s="338"/>
      <c r="AT33" s="338"/>
      <c r="AU33" s="338"/>
      <c r="AV33" s="338"/>
      <c r="AW33" s="338"/>
      <c r="AX33" s="338"/>
      <c r="AY33" s="338"/>
      <c r="AZ33" s="341"/>
      <c r="BA33" s="341"/>
      <c r="BB33" s="341"/>
      <c r="BC33" s="341"/>
      <c r="BD33" s="341"/>
      <c r="BE33" s="341"/>
      <c r="BF33" s="341"/>
      <c r="BG33" s="341"/>
      <c r="BH33" s="341"/>
      <c r="BI33" s="341"/>
      <c r="BJ33" s="341"/>
      <c r="BK33" s="341"/>
      <c r="BL33" s="341"/>
      <c r="BM33" s="341"/>
      <c r="BN33" s="341"/>
      <c r="BO33" s="341"/>
      <c r="BP33" s="341"/>
      <c r="BQ33" s="341"/>
      <c r="BR33" s="341"/>
      <c r="BS33" s="341"/>
      <c r="BT33" s="341"/>
      <c r="BU33" s="341"/>
      <c r="BV33" s="341"/>
      <c r="BW33" s="341"/>
      <c r="BX33" s="341"/>
      <c r="BY33" s="341"/>
      <c r="BZ33" s="341"/>
      <c r="CA33" s="341"/>
      <c r="CB33" s="341"/>
      <c r="CC33" s="341"/>
      <c r="CD33" s="341"/>
      <c r="CE33" s="341"/>
      <c r="CF33" s="341"/>
      <c r="CG33" s="341"/>
      <c r="CH33" s="341"/>
      <c r="CI33" s="341"/>
      <c r="CJ33" s="341"/>
      <c r="CK33" s="341"/>
      <c r="CL33" s="341"/>
      <c r="CM33" s="341"/>
      <c r="CN33" s="341"/>
      <c r="CO33" s="341"/>
      <c r="CP33" s="341"/>
      <c r="CQ33" s="341"/>
      <c r="CR33" s="341"/>
      <c r="CS33" s="341"/>
      <c r="CT33" s="341"/>
      <c r="CU33" s="341"/>
      <c r="CV33" s="341"/>
      <c r="CW33" s="341"/>
      <c r="CX33" s="341"/>
      <c r="CY33" s="341"/>
      <c r="CZ33" s="341"/>
      <c r="DA33" s="341"/>
      <c r="DB33" s="341"/>
      <c r="DC33" s="341"/>
      <c r="DD33" s="341"/>
      <c r="DE33" s="341"/>
      <c r="DF33" s="341"/>
      <c r="DG33" s="341"/>
      <c r="DH33" s="341"/>
      <c r="DI33" s="341"/>
      <c r="DJ33" s="341"/>
      <c r="DK33" s="341"/>
      <c r="DL33" s="341"/>
      <c r="DM33" s="341"/>
      <c r="DN33" s="341"/>
      <c r="DO33" s="341"/>
      <c r="DP33" s="341"/>
      <c r="DQ33" s="341"/>
      <c r="DR33" s="341"/>
      <c r="DS33" s="341"/>
      <c r="DT33" s="341"/>
      <c r="DU33" s="341"/>
      <c r="DV33" s="341"/>
      <c r="DW33" s="341"/>
      <c r="DX33" s="341"/>
      <c r="DY33" s="341"/>
      <c r="DZ33" s="341"/>
    </row>
    <row r="34" spans="1:130" s="340" customFormat="1" ht="15.9" customHeight="1">
      <c r="AF34" s="360"/>
      <c r="AG34" s="360"/>
      <c r="AZ34" s="341"/>
      <c r="BA34" s="341"/>
      <c r="BB34" s="341"/>
      <c r="BC34" s="341"/>
      <c r="BD34" s="341"/>
      <c r="BE34" s="341"/>
      <c r="BF34" s="341"/>
      <c r="BG34" s="341"/>
      <c r="BH34" s="341"/>
      <c r="BI34" s="341"/>
      <c r="BJ34" s="341"/>
      <c r="BK34" s="341"/>
      <c r="BL34" s="341"/>
      <c r="BM34" s="341"/>
      <c r="BN34" s="341"/>
      <c r="BO34" s="341"/>
      <c r="BP34" s="341"/>
      <c r="BQ34" s="341"/>
      <c r="BR34" s="341"/>
      <c r="BS34" s="341"/>
      <c r="BT34" s="341"/>
      <c r="BU34" s="341"/>
      <c r="BV34" s="341"/>
      <c r="BW34" s="341"/>
      <c r="BX34" s="341"/>
      <c r="BY34" s="341"/>
      <c r="BZ34" s="341"/>
      <c r="CA34" s="341"/>
      <c r="CB34" s="341"/>
      <c r="CC34" s="341"/>
      <c r="CD34" s="341"/>
      <c r="CE34" s="341"/>
      <c r="CF34" s="341"/>
      <c r="CG34" s="341"/>
      <c r="CH34" s="341"/>
      <c r="CI34" s="341"/>
      <c r="CJ34" s="341"/>
      <c r="CK34" s="341"/>
      <c r="CL34" s="341"/>
      <c r="CM34" s="341"/>
      <c r="CN34" s="341"/>
      <c r="CO34" s="341"/>
      <c r="CP34" s="341"/>
      <c r="CQ34" s="341"/>
      <c r="CR34" s="341"/>
      <c r="CS34" s="341"/>
      <c r="CT34" s="341"/>
      <c r="CU34" s="341"/>
      <c r="CV34" s="341"/>
      <c r="CW34" s="341"/>
      <c r="CX34" s="341"/>
      <c r="CY34" s="341"/>
      <c r="CZ34" s="341"/>
      <c r="DA34" s="341"/>
      <c r="DB34" s="341"/>
      <c r="DC34" s="341"/>
      <c r="DD34" s="341"/>
      <c r="DE34" s="341"/>
      <c r="DF34" s="341"/>
      <c r="DG34" s="341"/>
      <c r="DH34" s="341"/>
      <c r="DI34" s="341"/>
      <c r="DJ34" s="341"/>
      <c r="DK34" s="341"/>
      <c r="DL34" s="341"/>
      <c r="DM34" s="341"/>
      <c r="DN34" s="341"/>
      <c r="DO34" s="341"/>
      <c r="DP34" s="341"/>
      <c r="DQ34" s="341"/>
      <c r="DR34" s="341"/>
      <c r="DS34" s="341"/>
      <c r="DT34" s="341"/>
      <c r="DU34" s="341"/>
      <c r="DV34" s="341"/>
      <c r="DW34" s="341"/>
      <c r="DX34" s="341"/>
      <c r="DY34" s="341"/>
      <c r="DZ34" s="341"/>
    </row>
    <row r="35" spans="1:130" s="340" customFormat="1" ht="15.9" customHeight="1" thickBot="1">
      <c r="AF35" s="339"/>
      <c r="AG35" s="362"/>
      <c r="AH35" s="362"/>
      <c r="AI35" s="362"/>
      <c r="AJ35" s="362"/>
      <c r="AK35" s="344"/>
      <c r="AL35" s="344"/>
      <c r="AM35" s="342" t="s">
        <v>504</v>
      </c>
      <c r="AN35" s="344"/>
      <c r="AO35" s="344"/>
      <c r="AP35" s="339"/>
      <c r="AQ35" s="339"/>
      <c r="AR35" s="342"/>
      <c r="AS35" s="339"/>
      <c r="AT35" s="339"/>
      <c r="AU35" s="339"/>
      <c r="AV35" s="339"/>
      <c r="AW35" s="339"/>
      <c r="AX35" s="339"/>
      <c r="AY35" s="338"/>
      <c r="AZ35" s="341"/>
      <c r="BA35" s="341"/>
      <c r="BB35" s="341"/>
      <c r="BC35" s="341"/>
      <c r="BD35" s="341"/>
      <c r="BE35" s="341"/>
      <c r="BF35" s="341"/>
      <c r="BG35" s="341"/>
      <c r="BH35" s="341"/>
      <c r="BI35" s="341"/>
      <c r="BJ35" s="341"/>
      <c r="BK35" s="341"/>
      <c r="BL35" s="341"/>
      <c r="BM35" s="341"/>
      <c r="BN35" s="341"/>
      <c r="BO35" s="341"/>
      <c r="BP35" s="341"/>
      <c r="BQ35" s="341"/>
      <c r="BR35" s="341"/>
      <c r="BS35" s="341"/>
      <c r="BT35" s="341"/>
      <c r="BU35" s="341"/>
      <c r="BV35" s="341"/>
      <c r="BW35" s="341"/>
      <c r="BX35" s="341"/>
      <c r="BY35" s="341"/>
      <c r="BZ35" s="341"/>
      <c r="CA35" s="341"/>
      <c r="CB35" s="341"/>
      <c r="CC35" s="341"/>
      <c r="CD35" s="341"/>
      <c r="CE35" s="341"/>
      <c r="CF35" s="341"/>
      <c r="CG35" s="341"/>
      <c r="CH35" s="341"/>
      <c r="CI35" s="341"/>
      <c r="CJ35" s="341"/>
      <c r="CK35" s="341"/>
      <c r="CL35" s="341"/>
      <c r="CM35" s="341"/>
      <c r="CN35" s="341"/>
      <c r="CO35" s="341"/>
      <c r="CP35" s="341"/>
      <c r="CQ35" s="341"/>
      <c r="CR35" s="341"/>
      <c r="CS35" s="341"/>
      <c r="CT35" s="341"/>
      <c r="CU35" s="341"/>
      <c r="CV35" s="341"/>
      <c r="CW35" s="341"/>
      <c r="CX35" s="341"/>
      <c r="CY35" s="341"/>
      <c r="CZ35" s="341"/>
      <c r="DA35" s="341"/>
      <c r="DB35" s="341"/>
      <c r="DC35" s="341"/>
      <c r="DD35" s="341"/>
      <c r="DE35" s="341"/>
      <c r="DF35" s="341"/>
      <c r="DG35" s="341"/>
      <c r="DH35" s="341"/>
      <c r="DI35" s="341"/>
      <c r="DJ35" s="341"/>
      <c r="DK35" s="341"/>
      <c r="DL35" s="341"/>
      <c r="DM35" s="341"/>
      <c r="DN35" s="341"/>
      <c r="DO35" s="341"/>
      <c r="DP35" s="341"/>
      <c r="DQ35" s="341"/>
      <c r="DR35" s="341"/>
      <c r="DS35" s="341"/>
      <c r="DT35" s="341"/>
      <c r="DU35" s="341"/>
      <c r="DV35" s="341"/>
      <c r="DW35" s="341"/>
      <c r="DX35" s="341"/>
      <c r="DY35" s="341"/>
      <c r="DZ35" s="341"/>
    </row>
    <row r="36" spans="1:130" s="340" customFormat="1" ht="15.9" customHeight="1" thickBot="1">
      <c r="A36" s="367" t="s">
        <v>503</v>
      </c>
      <c r="C36" s="356"/>
      <c r="D36" s="638" t="s">
        <v>198</v>
      </c>
      <c r="E36" s="638"/>
      <c r="F36" s="638"/>
      <c r="G36" s="355"/>
      <c r="H36" s="366" t="str">
        <f>AT36</f>
        <v/>
      </c>
      <c r="I36" s="364" t="str">
        <f>AU36</f>
        <v/>
      </c>
      <c r="J36" s="353" t="s">
        <v>199</v>
      </c>
      <c r="K36" s="366" t="str">
        <f>IF(LEFT($AL36,1)="","",LEFT($AL36,1))</f>
        <v/>
      </c>
      <c r="L36" s="365" t="str">
        <f>IF(MID($AL36,2,1)="","",MID($AL36,2,1))</f>
        <v/>
      </c>
      <c r="M36" s="365" t="str">
        <f>IF(MID($AL36,3,1)="","",MID($AL36,3,1))</f>
        <v/>
      </c>
      <c r="N36" s="365" t="str">
        <f>IF(MID($AL36,4,1)="","",MID($AL36,4,1))</f>
        <v/>
      </c>
      <c r="O36" s="365" t="str">
        <f>IF(MID($AL36,5,1)="","",MID($AL36,5,1))</f>
        <v/>
      </c>
      <c r="P36" s="364" t="str">
        <f>IF(RIGHT(AL36)="","",RIGHT(AL36))</f>
        <v/>
      </c>
      <c r="Q36" s="353" t="s">
        <v>199</v>
      </c>
      <c r="R36" s="363" t="str">
        <f>IF(AR36="","",AR36)</f>
        <v/>
      </c>
      <c r="S36" s="346"/>
      <c r="T36" s="346"/>
      <c r="U36" s="346"/>
      <c r="V36" s="346"/>
      <c r="W36" s="346"/>
      <c r="X36" s="346"/>
      <c r="Y36" s="346"/>
      <c r="Z36" s="346"/>
      <c r="AA36" s="346"/>
      <c r="AF36" s="362"/>
      <c r="AG36" s="351" t="s">
        <v>502</v>
      </c>
      <c r="AH36" s="640"/>
      <c r="AI36" s="641"/>
      <c r="AJ36" s="642"/>
      <c r="AK36" s="350" t="s">
        <v>199</v>
      </c>
      <c r="AL36" s="647"/>
      <c r="AM36" s="648"/>
      <c r="AN36" s="648"/>
      <c r="AO36" s="648"/>
      <c r="AP36" s="649"/>
      <c r="AQ36" s="350" t="s">
        <v>199</v>
      </c>
      <c r="AR36" s="361"/>
      <c r="AS36" s="344"/>
      <c r="AT36" s="344" t="str">
        <f>LEFT(AH36)</f>
        <v/>
      </c>
      <c r="AU36" s="344" t="str">
        <f>MID(AH36,2,1)</f>
        <v/>
      </c>
      <c r="AV36" s="360"/>
      <c r="AW36" s="359"/>
      <c r="AX36" s="359"/>
      <c r="AY36" s="338"/>
      <c r="AZ36" s="341"/>
      <c r="BA36" s="341"/>
      <c r="BB36" s="341"/>
      <c r="BC36" s="341"/>
      <c r="BD36" s="341"/>
      <c r="BE36" s="341"/>
      <c r="BF36" s="341"/>
      <c r="BG36" s="341"/>
      <c r="BH36" s="341"/>
      <c r="BI36" s="341"/>
      <c r="BJ36" s="341"/>
      <c r="BK36" s="341"/>
      <c r="BL36" s="341"/>
      <c r="BM36" s="341"/>
      <c r="BN36" s="341"/>
      <c r="BO36" s="341"/>
      <c r="BP36" s="341"/>
      <c r="BQ36" s="341"/>
      <c r="BR36" s="341"/>
      <c r="BS36" s="341"/>
      <c r="BT36" s="341"/>
      <c r="BU36" s="341"/>
      <c r="BV36" s="341"/>
      <c r="BW36" s="341"/>
      <c r="BX36" s="341"/>
      <c r="BY36" s="341"/>
      <c r="BZ36" s="341"/>
      <c r="CA36" s="341"/>
      <c r="CB36" s="341"/>
      <c r="CC36" s="341"/>
      <c r="CD36" s="341"/>
      <c r="CE36" s="341"/>
      <c r="CF36" s="341"/>
      <c r="CG36" s="341"/>
      <c r="CH36" s="341"/>
      <c r="CI36" s="341"/>
      <c r="CJ36" s="341"/>
      <c r="CK36" s="341"/>
      <c r="CL36" s="341"/>
      <c r="CM36" s="341"/>
      <c r="CN36" s="341"/>
      <c r="CO36" s="341"/>
      <c r="CP36" s="341"/>
      <c r="CQ36" s="341"/>
      <c r="CR36" s="341"/>
      <c r="CS36" s="341"/>
      <c r="CT36" s="341"/>
      <c r="CU36" s="341"/>
      <c r="CV36" s="341"/>
      <c r="CW36" s="341"/>
      <c r="CX36" s="341"/>
      <c r="CY36" s="341"/>
      <c r="CZ36" s="341"/>
      <c r="DA36" s="341"/>
      <c r="DB36" s="341"/>
      <c r="DC36" s="341"/>
      <c r="DD36" s="341"/>
      <c r="DE36" s="341"/>
      <c r="DF36" s="341"/>
      <c r="DG36" s="341"/>
      <c r="DH36" s="341"/>
      <c r="DI36" s="341"/>
      <c r="DJ36" s="341"/>
      <c r="DK36" s="341"/>
      <c r="DL36" s="341"/>
      <c r="DM36" s="341"/>
      <c r="DN36" s="341"/>
      <c r="DO36" s="341"/>
      <c r="DP36" s="341"/>
      <c r="DQ36" s="341"/>
      <c r="DR36" s="341"/>
      <c r="DS36" s="341"/>
      <c r="DT36" s="341"/>
      <c r="DU36" s="341"/>
      <c r="DV36" s="341"/>
      <c r="DW36" s="341"/>
      <c r="DX36" s="341"/>
      <c r="DY36" s="341"/>
      <c r="DZ36" s="341"/>
    </row>
    <row r="37" spans="1:130" s="340" customFormat="1" ht="15.9" customHeight="1" thickBot="1">
      <c r="C37" s="356"/>
      <c r="D37" s="638" t="s">
        <v>189</v>
      </c>
      <c r="E37" s="638"/>
      <c r="F37" s="638"/>
      <c r="G37" s="355"/>
      <c r="H37" s="370" t="str">
        <f t="shared" ref="H37:AA37" si="3">BB37</f>
        <v/>
      </c>
      <c r="I37" s="369" t="str">
        <f t="shared" si="3"/>
        <v/>
      </c>
      <c r="J37" s="369" t="str">
        <f t="shared" si="3"/>
        <v/>
      </c>
      <c r="K37" s="369" t="str">
        <f t="shared" si="3"/>
        <v/>
      </c>
      <c r="L37" s="369" t="str">
        <f t="shared" si="3"/>
        <v/>
      </c>
      <c r="M37" s="369" t="str">
        <f t="shared" si="3"/>
        <v/>
      </c>
      <c r="N37" s="369" t="str">
        <f t="shared" si="3"/>
        <v/>
      </c>
      <c r="O37" s="369" t="str">
        <f t="shared" si="3"/>
        <v/>
      </c>
      <c r="P37" s="369" t="str">
        <f t="shared" si="3"/>
        <v/>
      </c>
      <c r="Q37" s="369" t="str">
        <f t="shared" si="3"/>
        <v/>
      </c>
      <c r="R37" s="369" t="str">
        <f t="shared" si="3"/>
        <v/>
      </c>
      <c r="S37" s="369" t="str">
        <f t="shared" si="3"/>
        <v/>
      </c>
      <c r="T37" s="369" t="str">
        <f t="shared" si="3"/>
        <v/>
      </c>
      <c r="U37" s="369" t="str">
        <f t="shared" si="3"/>
        <v/>
      </c>
      <c r="V37" s="369" t="str">
        <f t="shared" si="3"/>
        <v/>
      </c>
      <c r="W37" s="369" t="str">
        <f t="shared" si="3"/>
        <v/>
      </c>
      <c r="X37" s="369" t="str">
        <f t="shared" si="3"/>
        <v/>
      </c>
      <c r="Y37" s="369" t="str">
        <f t="shared" si="3"/>
        <v/>
      </c>
      <c r="Z37" s="369" t="str">
        <f t="shared" si="3"/>
        <v/>
      </c>
      <c r="AA37" s="368" t="str">
        <f t="shared" si="3"/>
        <v/>
      </c>
      <c r="AF37" s="339"/>
      <c r="AG37" s="351" t="s">
        <v>189</v>
      </c>
      <c r="AH37" s="640"/>
      <c r="AI37" s="641"/>
      <c r="AJ37" s="641"/>
      <c r="AK37" s="641"/>
      <c r="AL37" s="641"/>
      <c r="AM37" s="641"/>
      <c r="AN37" s="641"/>
      <c r="AO37" s="641"/>
      <c r="AP37" s="641"/>
      <c r="AQ37" s="641"/>
      <c r="AR37" s="641"/>
      <c r="AS37" s="641"/>
      <c r="AT37" s="641"/>
      <c r="AU37" s="641"/>
      <c r="AV37" s="641"/>
      <c r="AW37" s="641"/>
      <c r="AX37" s="642"/>
      <c r="AY37" s="357" t="s">
        <v>501</v>
      </c>
      <c r="AZ37" s="358" t="str">
        <f>ASC(AH37)</f>
        <v/>
      </c>
      <c r="BA37" s="358" t="str">
        <f>SUBSTITUTE(SUBSTITUTE(SUBSTITUTE(SUBSTITUTE(SUBSTITUTE(SUBSTITUTE(SUBSTITUTE(SUBSTITUTE(SUBSTITUTE(SUBSTITUTE(SUBSTITUTE(SUBSTITUTE(SUBSTITUTE(SUBSTITUTE(SUBSTITUTE(SUBSTITUTE(SUBSTITUTE(SUBSTITUTE(SUBSTITUTE(SUBSTITUTE(SUBSTITUTE(SUBSTITUTE(SUBSTITUTE(SUBSTITUTE(SUBSTITUTE(AZ37,"が","か゛"),"ぎ","き゛"),"ぐ","く゛"),"げ","け゛"),"ご","こ゛"),"ざ","さ゛"),"じ","し゛"),"ず","す゛"),"ぜ","せ゛"),"ぞ","そ゛"),"だ","た゛"),"ぢ","ち゛"),"づ","つ゛"),"で","て゛"),"ど","と゛"),"ば","は゛"),"び","ひ゛"),"ぶ","ふ゛"),"べ","へ゛"),"ぼ","ほ゛"),"ぱ","は゜"),"ぴ","ひ゜"),"ぷ","ふ゜"),"ぺ","へ゜"),"ぽ","ほ゜")</f>
        <v/>
      </c>
      <c r="BB37" s="358" t="str">
        <f>DBCS(MID($BA37,COLUMNS($BB37:BB37),1))</f>
        <v/>
      </c>
      <c r="BC37" s="358" t="str">
        <f>DBCS(MID($BA37,COLUMNS($BB37:BC37),1))</f>
        <v/>
      </c>
      <c r="BD37" s="358" t="str">
        <f>DBCS(MID($BA37,COLUMNS($BB37:BD37),1))</f>
        <v/>
      </c>
      <c r="BE37" s="358" t="str">
        <f>DBCS(MID($BA37,COLUMNS($BB37:BE37),1))</f>
        <v/>
      </c>
      <c r="BF37" s="358" t="str">
        <f>DBCS(MID($BA37,COLUMNS($BB37:BF37),1))</f>
        <v/>
      </c>
      <c r="BG37" s="358" t="str">
        <f>DBCS(MID($BA37,COLUMNS($BB37:BG37),1))</f>
        <v/>
      </c>
      <c r="BH37" s="358" t="str">
        <f>DBCS(MID($BA37,COLUMNS($BB37:BH37),1))</f>
        <v/>
      </c>
      <c r="BI37" s="358" t="str">
        <f>DBCS(MID($BA37,COLUMNS($BB37:BI37),1))</f>
        <v/>
      </c>
      <c r="BJ37" s="358" t="str">
        <f>DBCS(MID($BA37,COLUMNS($BB37:BJ37),1))</f>
        <v/>
      </c>
      <c r="BK37" s="358" t="str">
        <f>DBCS(MID($BA37,COLUMNS($BB37:BK37),1))</f>
        <v/>
      </c>
      <c r="BL37" s="358" t="str">
        <f>DBCS(MID($BA37,COLUMNS($BB37:BL37),1))</f>
        <v/>
      </c>
      <c r="BM37" s="358" t="str">
        <f>DBCS(MID($BA37,COLUMNS($BB37:BM37),1))</f>
        <v/>
      </c>
      <c r="BN37" s="358" t="str">
        <f>DBCS(MID($BA37,COLUMNS($BB37:BN37),1))</f>
        <v/>
      </c>
      <c r="BO37" s="358" t="str">
        <f>DBCS(MID($BA37,COLUMNS($BB37:BO37),1))</f>
        <v/>
      </c>
      <c r="BP37" s="358" t="str">
        <f>DBCS(MID($BA37,COLUMNS($BB37:BP37),1))</f>
        <v/>
      </c>
      <c r="BQ37" s="358" t="str">
        <f>DBCS(MID($BA37,COLUMNS($BB37:BQ37),1))</f>
        <v/>
      </c>
      <c r="BR37" s="358" t="str">
        <f>DBCS(MID($BA37,COLUMNS($BB37:BR37),1))</f>
        <v/>
      </c>
      <c r="BS37" s="358" t="str">
        <f>DBCS(MID($BA37,COLUMNS($BB37:BS37),1))</f>
        <v/>
      </c>
      <c r="BT37" s="358" t="str">
        <f>DBCS(MID($BA37,COLUMNS($BB37:BT37),1))</f>
        <v/>
      </c>
      <c r="BU37" s="358" t="str">
        <f>DBCS(MID($BA37,COLUMNS($BB37:BU37),1))</f>
        <v/>
      </c>
      <c r="BV37" s="358" t="str">
        <f>DBCS(MID($BA37,COLUMNS($BB37:BV37),1))</f>
        <v/>
      </c>
      <c r="BW37" s="358" t="str">
        <f>DBCS(MID($BA37,COLUMNS($BB37:BW37),1))</f>
        <v/>
      </c>
      <c r="BX37" s="358" t="str">
        <f>DBCS(MID($BA37,COLUMNS($BB37:BX37),1))</f>
        <v/>
      </c>
      <c r="BY37" s="358" t="str">
        <f>DBCS(MID($BA37,COLUMNS($BB37:BY37),1))</f>
        <v/>
      </c>
      <c r="BZ37" s="358" t="str">
        <f>DBCS(MID($BA37,COLUMNS($BB37:BZ37),1))</f>
        <v/>
      </c>
      <c r="CA37" s="358" t="str">
        <f>DBCS(MID($BA37,COLUMNS($BB37:CA37),1))</f>
        <v/>
      </c>
      <c r="CB37" s="358" t="str">
        <f>DBCS(MID($BA37,COLUMNS($BB37:CB37),1))</f>
        <v/>
      </c>
      <c r="CC37" s="358" t="str">
        <f>DBCS(MID($BA37,COLUMNS($BB37:CC37),1))</f>
        <v/>
      </c>
      <c r="CD37" s="358" t="str">
        <f>DBCS(MID($BA37,COLUMNS($BB37:CD37),1))</f>
        <v/>
      </c>
      <c r="CE37" s="358" t="str">
        <f>DBCS(MID($BA37,COLUMNS($BB37:CE37),1))</f>
        <v/>
      </c>
      <c r="CF37" s="358" t="str">
        <f>DBCS(MID($BA37,COLUMNS($BB37:CF37),1))</f>
        <v/>
      </c>
      <c r="CG37" s="358" t="str">
        <f>DBCS(MID($BA37,COLUMNS($BB37:CG37),1))</f>
        <v/>
      </c>
      <c r="CH37" s="358" t="str">
        <f>DBCS(MID($BA37,COLUMNS($BB37:CH37),1))</f>
        <v/>
      </c>
      <c r="CI37" s="358" t="str">
        <f>DBCS(MID($BA37,COLUMNS($BB37:CI37),1))</f>
        <v/>
      </c>
      <c r="CJ37" s="358" t="str">
        <f>DBCS(MID($BA37,COLUMNS($BB37:CJ37),1))</f>
        <v/>
      </c>
      <c r="CK37" s="358" t="str">
        <f>DBCS(MID($BA37,COLUMNS($BB37:CK37),1))</f>
        <v/>
      </c>
      <c r="CL37" s="358" t="str">
        <f>DBCS(MID($BA37,COLUMNS($BB37:CL37),1))</f>
        <v/>
      </c>
      <c r="CM37" s="358" t="str">
        <f>DBCS(MID($BA37,COLUMNS($BB37:CM37),1))</f>
        <v/>
      </c>
      <c r="CN37" s="358" t="str">
        <f>DBCS(MID($BA37,COLUMNS($BB37:CN37),1))</f>
        <v/>
      </c>
      <c r="CO37" s="358" t="str">
        <f>DBCS(MID($BA37,COLUMNS($BB37:CO37),1))</f>
        <v/>
      </c>
      <c r="CP37" s="341"/>
      <c r="CQ37" s="341"/>
      <c r="CR37" s="341"/>
      <c r="CS37" s="341"/>
      <c r="CT37" s="341"/>
      <c r="CU37" s="341"/>
      <c r="CV37" s="341"/>
      <c r="CW37" s="341"/>
      <c r="CX37" s="341"/>
      <c r="CY37" s="341"/>
      <c r="CZ37" s="341"/>
      <c r="DA37" s="341"/>
      <c r="DB37" s="341"/>
      <c r="DC37" s="341"/>
      <c r="DD37" s="341"/>
      <c r="DE37" s="341"/>
      <c r="DF37" s="341"/>
      <c r="DG37" s="341"/>
      <c r="DH37" s="341"/>
      <c r="DI37" s="341"/>
      <c r="DJ37" s="341"/>
      <c r="DK37" s="341"/>
      <c r="DL37" s="341"/>
      <c r="DM37" s="341"/>
      <c r="DN37" s="341"/>
      <c r="DO37" s="341"/>
      <c r="DP37" s="341"/>
      <c r="DQ37" s="341"/>
      <c r="DR37" s="341"/>
      <c r="DS37" s="341"/>
      <c r="DT37" s="341"/>
      <c r="DU37" s="341"/>
      <c r="DV37" s="341"/>
      <c r="DW37" s="341"/>
      <c r="DX37" s="341"/>
      <c r="DY37" s="341"/>
      <c r="DZ37" s="341"/>
    </row>
    <row r="38" spans="1:130" s="340" customFormat="1" ht="15.9" customHeight="1" thickBot="1">
      <c r="C38" s="356"/>
      <c r="D38" s="638" t="s">
        <v>153</v>
      </c>
      <c r="E38" s="638"/>
      <c r="F38" s="638"/>
      <c r="G38" s="355"/>
      <c r="H38" s="366" t="str">
        <f>LEFT(AH38)</f>
        <v/>
      </c>
      <c r="I38" s="365" t="str">
        <f>MID($AH38,2,1)</f>
        <v/>
      </c>
      <c r="J38" s="365" t="str">
        <f>MID($AH38,3,1)</f>
        <v/>
      </c>
      <c r="K38" s="365" t="str">
        <f>MID($AH38,4,1)</f>
        <v/>
      </c>
      <c r="L38" s="365" t="str">
        <f>MID($AH38,5,1)</f>
        <v/>
      </c>
      <c r="M38" s="365" t="str">
        <f>MID($AH38,6,1)</f>
        <v/>
      </c>
      <c r="N38" s="365" t="str">
        <f>MID($AH38,7,1)</f>
        <v/>
      </c>
      <c r="O38" s="365" t="str">
        <f>MID($AH38,8,1)</f>
        <v/>
      </c>
      <c r="P38" s="365" t="str">
        <f>MID($AH38,9,1)</f>
        <v/>
      </c>
      <c r="Q38" s="365" t="str">
        <f>MID($AH38,10,1)</f>
        <v/>
      </c>
      <c r="R38" s="365" t="str">
        <f>MID($AH38,11,1)</f>
        <v/>
      </c>
      <c r="S38" s="365" t="str">
        <f>MID($AH38,12,1)</f>
        <v/>
      </c>
      <c r="T38" s="365" t="str">
        <f>MID($AH38,13,1)</f>
        <v/>
      </c>
      <c r="U38" s="365" t="str">
        <f>MID($AH38,14,1)</f>
        <v/>
      </c>
      <c r="V38" s="365" t="str">
        <f>MID($AH38,15,1)</f>
        <v/>
      </c>
      <c r="W38" s="365" t="str">
        <f>MID($AH38,16,1)</f>
        <v/>
      </c>
      <c r="X38" s="365" t="str">
        <f>MID($AH38,17,1)</f>
        <v/>
      </c>
      <c r="Y38" s="365" t="str">
        <f>MID($AH38,18,1)</f>
        <v/>
      </c>
      <c r="Z38" s="365" t="str">
        <f>MID($AH38,19,1)</f>
        <v/>
      </c>
      <c r="AA38" s="364" t="str">
        <f>MID($AH38,20,1)</f>
        <v/>
      </c>
      <c r="AC38" s="639" t="s">
        <v>235</v>
      </c>
      <c r="AD38" s="639"/>
      <c r="AE38" s="639"/>
      <c r="AF38" s="339"/>
      <c r="AG38" s="351" t="s">
        <v>153</v>
      </c>
      <c r="AH38" s="640"/>
      <c r="AI38" s="641"/>
      <c r="AJ38" s="641"/>
      <c r="AK38" s="641"/>
      <c r="AL38" s="641"/>
      <c r="AM38" s="641"/>
      <c r="AN38" s="641"/>
      <c r="AO38" s="641"/>
      <c r="AP38" s="641"/>
      <c r="AQ38" s="641"/>
      <c r="AR38" s="641"/>
      <c r="AS38" s="641"/>
      <c r="AT38" s="641"/>
      <c r="AU38" s="641"/>
      <c r="AV38" s="641"/>
      <c r="AW38" s="641"/>
      <c r="AX38" s="642"/>
      <c r="AY38" s="357" t="s">
        <v>501</v>
      </c>
      <c r="AZ38" s="341"/>
      <c r="BA38" s="341"/>
      <c r="BB38" s="341"/>
      <c r="BC38" s="341"/>
      <c r="BD38" s="341"/>
      <c r="BE38" s="341"/>
      <c r="BF38" s="341"/>
      <c r="BG38" s="341"/>
      <c r="BH38" s="341"/>
      <c r="BI38" s="341"/>
      <c r="BJ38" s="341"/>
      <c r="BK38" s="341"/>
      <c r="BL38" s="341"/>
      <c r="BM38" s="341"/>
      <c r="BN38" s="341"/>
      <c r="BO38" s="341"/>
      <c r="BP38" s="341"/>
      <c r="BQ38" s="341"/>
      <c r="BR38" s="341"/>
      <c r="BS38" s="341"/>
      <c r="BT38" s="341"/>
      <c r="BU38" s="341"/>
      <c r="BV38" s="341"/>
      <c r="BW38" s="341"/>
      <c r="BX38" s="341"/>
      <c r="BY38" s="341"/>
      <c r="BZ38" s="341"/>
      <c r="CA38" s="341"/>
      <c r="CB38" s="341"/>
      <c r="CC38" s="341"/>
      <c r="CD38" s="341"/>
      <c r="CE38" s="341"/>
      <c r="CF38" s="341"/>
      <c r="CG38" s="341"/>
      <c r="CH38" s="341"/>
      <c r="CI38" s="341"/>
      <c r="CJ38" s="341"/>
      <c r="CK38" s="341"/>
      <c r="CL38" s="341"/>
      <c r="CM38" s="341"/>
      <c r="CN38" s="341"/>
      <c r="CO38" s="341"/>
      <c r="CP38" s="341"/>
      <c r="CQ38" s="341"/>
      <c r="CR38" s="341"/>
      <c r="CS38" s="341"/>
      <c r="CT38" s="341"/>
      <c r="CU38" s="341"/>
      <c r="CV38" s="341"/>
      <c r="CW38" s="341"/>
      <c r="CX38" s="341"/>
      <c r="CY38" s="341"/>
      <c r="CZ38" s="341"/>
      <c r="DA38" s="341"/>
      <c r="DB38" s="341"/>
      <c r="DC38" s="341"/>
      <c r="DD38" s="341"/>
      <c r="DE38" s="341"/>
      <c r="DF38" s="341"/>
      <c r="DG38" s="341"/>
      <c r="DH38" s="341"/>
      <c r="DI38" s="341"/>
      <c r="DJ38" s="341"/>
      <c r="DK38" s="341"/>
      <c r="DL38" s="341"/>
      <c r="DM38" s="341"/>
      <c r="DN38" s="341"/>
      <c r="DO38" s="341"/>
      <c r="DP38" s="341"/>
      <c r="DQ38" s="341"/>
      <c r="DR38" s="341"/>
      <c r="DS38" s="341"/>
      <c r="DT38" s="341"/>
      <c r="DU38" s="341"/>
      <c r="DV38" s="341"/>
      <c r="DW38" s="341"/>
      <c r="DX38" s="341"/>
      <c r="DY38" s="341"/>
      <c r="DZ38" s="341"/>
    </row>
    <row r="39" spans="1:130" s="340" customFormat="1" ht="15.9" customHeight="1" thickBot="1">
      <c r="C39" s="356"/>
      <c r="D39" s="638" t="s">
        <v>200</v>
      </c>
      <c r="E39" s="638"/>
      <c r="F39" s="638"/>
      <c r="G39" s="355"/>
      <c r="H39" s="354" t="str">
        <f>AG40</f>
        <v/>
      </c>
      <c r="I39" s="353" t="s">
        <v>199</v>
      </c>
      <c r="J39" s="643" t="str">
        <f>IF(AK39="","",AK39)</f>
        <v/>
      </c>
      <c r="K39" s="644"/>
      <c r="L39" s="353" t="s">
        <v>201</v>
      </c>
      <c r="M39" s="643" t="str">
        <f>IF(AM39="","",AM39)</f>
        <v/>
      </c>
      <c r="N39" s="644"/>
      <c r="O39" s="353" t="s">
        <v>202</v>
      </c>
      <c r="P39" s="643" t="str">
        <f>IF(AO39="","",AO39)</f>
        <v/>
      </c>
      <c r="Q39" s="644"/>
      <c r="R39" s="346" t="s">
        <v>203</v>
      </c>
      <c r="S39" s="346"/>
      <c r="T39" s="346"/>
      <c r="U39" s="346"/>
      <c r="V39" s="346"/>
      <c r="W39" s="346"/>
      <c r="X39" s="346"/>
      <c r="Y39" s="346"/>
      <c r="Z39" s="346"/>
      <c r="AA39" s="346"/>
      <c r="AD39" s="352" t="s">
        <v>161</v>
      </c>
      <c r="AF39" s="339"/>
      <c r="AG39" s="351" t="s">
        <v>200</v>
      </c>
      <c r="AH39" s="645"/>
      <c r="AI39" s="646"/>
      <c r="AJ39" s="350" t="s">
        <v>199</v>
      </c>
      <c r="AK39" s="349"/>
      <c r="AL39" s="348" t="s">
        <v>306</v>
      </c>
      <c r="AM39" s="349"/>
      <c r="AN39" s="348" t="s">
        <v>202</v>
      </c>
      <c r="AO39" s="349"/>
      <c r="AP39" s="339" t="s">
        <v>203</v>
      </c>
      <c r="AQ39" s="339"/>
      <c r="AR39" s="339"/>
      <c r="AS39" s="339"/>
      <c r="AT39" s="339"/>
      <c r="AU39" s="339"/>
      <c r="AV39" s="339"/>
      <c r="AW39" s="339"/>
      <c r="AX39" s="339"/>
      <c r="AY39" s="338"/>
      <c r="AZ39" s="341"/>
      <c r="BA39" s="341"/>
      <c r="BB39" s="341"/>
      <c r="BC39" s="341"/>
      <c r="BD39" s="341"/>
      <c r="BE39" s="341"/>
      <c r="BF39" s="341"/>
      <c r="BG39" s="341"/>
      <c r="BH39" s="341"/>
      <c r="BI39" s="341"/>
      <c r="BJ39" s="341"/>
      <c r="BK39" s="341"/>
      <c r="BL39" s="341"/>
      <c r="BM39" s="341"/>
      <c r="BN39" s="341"/>
      <c r="BO39" s="341"/>
      <c r="BP39" s="341"/>
      <c r="BQ39" s="341"/>
      <c r="BR39" s="341"/>
      <c r="BS39" s="341"/>
      <c r="BT39" s="341"/>
      <c r="BU39" s="341"/>
      <c r="BV39" s="341"/>
      <c r="BW39" s="341"/>
      <c r="BX39" s="341"/>
      <c r="BY39" s="341"/>
      <c r="BZ39" s="341"/>
      <c r="CA39" s="341"/>
      <c r="CB39" s="341"/>
      <c r="CC39" s="341"/>
      <c r="CD39" s="341"/>
      <c r="CE39" s="341"/>
      <c r="CF39" s="341"/>
      <c r="CG39" s="341"/>
      <c r="CH39" s="341"/>
      <c r="CI39" s="341"/>
      <c r="CJ39" s="341"/>
      <c r="CK39" s="341"/>
      <c r="CL39" s="341"/>
      <c r="CM39" s="341"/>
      <c r="CN39" s="341"/>
      <c r="CO39" s="341"/>
      <c r="CP39" s="341"/>
      <c r="CQ39" s="341"/>
      <c r="CR39" s="341"/>
      <c r="CS39" s="341"/>
      <c r="CT39" s="341"/>
      <c r="CU39" s="341"/>
      <c r="CV39" s="341"/>
      <c r="CW39" s="341"/>
      <c r="CX39" s="341"/>
      <c r="CY39" s="341"/>
      <c r="CZ39" s="341"/>
      <c r="DA39" s="341"/>
      <c r="DB39" s="341"/>
      <c r="DC39" s="341"/>
      <c r="DD39" s="341"/>
      <c r="DE39" s="341"/>
      <c r="DF39" s="341"/>
      <c r="DG39" s="341"/>
      <c r="DH39" s="341"/>
      <c r="DI39" s="341"/>
      <c r="DJ39" s="341"/>
      <c r="DK39" s="341"/>
      <c r="DL39" s="341"/>
      <c r="DM39" s="341"/>
      <c r="DN39" s="341"/>
      <c r="DO39" s="341"/>
      <c r="DP39" s="341"/>
      <c r="DQ39" s="341"/>
      <c r="DR39" s="341"/>
      <c r="DS39" s="341"/>
      <c r="DT39" s="341"/>
      <c r="DU39" s="341"/>
      <c r="DV39" s="341"/>
      <c r="DW39" s="341"/>
      <c r="DX39" s="341"/>
      <c r="DY39" s="341"/>
      <c r="DZ39" s="341"/>
    </row>
    <row r="40" spans="1:130" s="340" customFormat="1" ht="15.9" customHeight="1">
      <c r="AF40" s="339"/>
      <c r="AG40" s="344" t="str">
        <f>LEFT(AH39)</f>
        <v/>
      </c>
      <c r="AH40" s="343" t="s">
        <v>500</v>
      </c>
      <c r="AI40" s="338"/>
      <c r="AJ40" s="338"/>
      <c r="AK40" s="338"/>
      <c r="AL40" s="342" t="s">
        <v>499</v>
      </c>
      <c r="AM40" s="338"/>
      <c r="AN40" s="338"/>
      <c r="AO40" s="338"/>
      <c r="AP40" s="338"/>
      <c r="AQ40" s="338"/>
      <c r="AR40" s="338"/>
      <c r="AS40" s="338"/>
      <c r="AT40" s="338"/>
      <c r="AU40" s="338"/>
      <c r="AV40" s="338"/>
      <c r="AW40" s="338"/>
      <c r="AX40" s="338"/>
      <c r="AY40" s="338"/>
      <c r="AZ40" s="341"/>
      <c r="BA40" s="341"/>
      <c r="BB40" s="341"/>
      <c r="BC40" s="341"/>
      <c r="BD40" s="341"/>
      <c r="BE40" s="341"/>
      <c r="BF40" s="341"/>
      <c r="BG40" s="341"/>
      <c r="BH40" s="341"/>
      <c r="BI40" s="341"/>
      <c r="BJ40" s="341"/>
      <c r="BK40" s="341"/>
      <c r="BL40" s="341"/>
      <c r="BM40" s="341"/>
      <c r="BN40" s="341"/>
      <c r="BO40" s="341"/>
      <c r="BP40" s="341"/>
      <c r="BQ40" s="341"/>
      <c r="BR40" s="341"/>
      <c r="BS40" s="341"/>
      <c r="BT40" s="341"/>
      <c r="BU40" s="341"/>
      <c r="BV40" s="341"/>
      <c r="BW40" s="341"/>
      <c r="BX40" s="341"/>
      <c r="BY40" s="341"/>
      <c r="BZ40" s="341"/>
      <c r="CA40" s="341"/>
      <c r="CB40" s="341"/>
      <c r="CC40" s="341"/>
      <c r="CD40" s="341"/>
      <c r="CE40" s="341"/>
      <c r="CF40" s="341"/>
      <c r="CG40" s="341"/>
      <c r="CH40" s="341"/>
      <c r="CI40" s="341"/>
      <c r="CJ40" s="341"/>
      <c r="CK40" s="341"/>
      <c r="CL40" s="341"/>
      <c r="CM40" s="341"/>
      <c r="CN40" s="341"/>
      <c r="CO40" s="341"/>
      <c r="CP40" s="341"/>
      <c r="CQ40" s="341"/>
      <c r="CR40" s="341"/>
      <c r="CS40" s="341"/>
      <c r="CT40" s="341"/>
      <c r="CU40" s="341"/>
      <c r="CV40" s="341"/>
      <c r="CW40" s="341"/>
      <c r="CX40" s="341"/>
      <c r="CY40" s="341"/>
      <c r="CZ40" s="341"/>
      <c r="DA40" s="341"/>
      <c r="DB40" s="341"/>
      <c r="DC40" s="341"/>
      <c r="DD40" s="341"/>
      <c r="DE40" s="341"/>
      <c r="DF40" s="341"/>
      <c r="DG40" s="341"/>
      <c r="DH40" s="341"/>
      <c r="DI40" s="341"/>
      <c r="DJ40" s="341"/>
      <c r="DK40" s="341"/>
      <c r="DL40" s="341"/>
      <c r="DM40" s="341"/>
      <c r="DN40" s="341"/>
      <c r="DO40" s="341"/>
      <c r="DP40" s="341"/>
      <c r="DQ40" s="341"/>
      <c r="DR40" s="341"/>
      <c r="DS40" s="341"/>
      <c r="DT40" s="341"/>
      <c r="DU40" s="341"/>
      <c r="DV40" s="341"/>
      <c r="DW40" s="341"/>
      <c r="DX40" s="341"/>
      <c r="DY40" s="341"/>
      <c r="DZ40" s="341"/>
    </row>
    <row r="41" spans="1:130" s="340" customFormat="1" ht="15.9" customHeight="1">
      <c r="AF41" s="360"/>
      <c r="AG41" s="360"/>
      <c r="AZ41" s="341"/>
      <c r="BA41" s="341"/>
      <c r="BB41" s="341"/>
      <c r="BC41" s="341"/>
      <c r="BD41" s="341"/>
      <c r="BE41" s="341"/>
      <c r="BF41" s="341"/>
      <c r="BG41" s="341"/>
      <c r="BH41" s="341"/>
      <c r="BI41" s="341"/>
      <c r="BJ41" s="341"/>
      <c r="BK41" s="341"/>
      <c r="BL41" s="341"/>
      <c r="BM41" s="341"/>
      <c r="BN41" s="341"/>
      <c r="BO41" s="341"/>
      <c r="BP41" s="341"/>
      <c r="BQ41" s="341"/>
      <c r="BR41" s="341"/>
      <c r="BS41" s="341"/>
      <c r="BT41" s="341"/>
      <c r="BU41" s="341"/>
      <c r="BV41" s="341"/>
      <c r="BW41" s="341"/>
      <c r="BX41" s="341"/>
      <c r="BY41" s="341"/>
      <c r="BZ41" s="341"/>
      <c r="CA41" s="341"/>
      <c r="CB41" s="341"/>
      <c r="CC41" s="341"/>
      <c r="CD41" s="341"/>
      <c r="CE41" s="341"/>
      <c r="CF41" s="341"/>
      <c r="CG41" s="341"/>
      <c r="CH41" s="341"/>
      <c r="CI41" s="341"/>
      <c r="CJ41" s="341"/>
      <c r="CK41" s="341"/>
      <c r="CL41" s="341"/>
      <c r="CM41" s="341"/>
      <c r="CN41" s="341"/>
      <c r="CO41" s="341"/>
      <c r="CP41" s="341"/>
      <c r="CQ41" s="341"/>
      <c r="CR41" s="341"/>
      <c r="CS41" s="341"/>
      <c r="CT41" s="341"/>
      <c r="CU41" s="341"/>
      <c r="CV41" s="341"/>
      <c r="CW41" s="341"/>
      <c r="CX41" s="341"/>
      <c r="CY41" s="341"/>
      <c r="CZ41" s="341"/>
      <c r="DA41" s="341"/>
      <c r="DB41" s="341"/>
      <c r="DC41" s="341"/>
      <c r="DD41" s="341"/>
      <c r="DE41" s="341"/>
      <c r="DF41" s="341"/>
      <c r="DG41" s="341"/>
      <c r="DH41" s="341"/>
      <c r="DI41" s="341"/>
      <c r="DJ41" s="341"/>
      <c r="DK41" s="341"/>
      <c r="DL41" s="341"/>
      <c r="DM41" s="341"/>
      <c r="DN41" s="341"/>
      <c r="DO41" s="341"/>
      <c r="DP41" s="341"/>
      <c r="DQ41" s="341"/>
      <c r="DR41" s="341"/>
      <c r="DS41" s="341"/>
      <c r="DT41" s="341"/>
      <c r="DU41" s="341"/>
      <c r="DV41" s="341"/>
      <c r="DW41" s="341"/>
      <c r="DX41" s="341"/>
      <c r="DY41" s="341"/>
      <c r="DZ41" s="341"/>
    </row>
    <row r="42" spans="1:130" s="340" customFormat="1" ht="15.9" customHeight="1" thickBot="1">
      <c r="AF42" s="339"/>
      <c r="AG42" s="362"/>
      <c r="AH42" s="362"/>
      <c r="AI42" s="362"/>
      <c r="AJ42" s="362"/>
      <c r="AK42" s="344"/>
      <c r="AL42" s="344"/>
      <c r="AM42" s="342" t="s">
        <v>504</v>
      </c>
      <c r="AN42" s="344"/>
      <c r="AO42" s="344"/>
      <c r="AP42" s="339"/>
      <c r="AQ42" s="339"/>
      <c r="AR42" s="342"/>
      <c r="AS42" s="339"/>
      <c r="AT42" s="339"/>
      <c r="AU42" s="339"/>
      <c r="AV42" s="339"/>
      <c r="AW42" s="339"/>
      <c r="AX42" s="339"/>
      <c r="AY42" s="338"/>
      <c r="AZ42" s="341"/>
      <c r="BA42" s="341"/>
      <c r="BB42" s="341"/>
      <c r="BC42" s="341"/>
      <c r="BD42" s="341"/>
      <c r="BE42" s="341"/>
      <c r="BF42" s="341"/>
      <c r="BG42" s="341"/>
      <c r="BH42" s="341"/>
      <c r="BI42" s="341"/>
      <c r="BJ42" s="341"/>
      <c r="BK42" s="341"/>
      <c r="BL42" s="341"/>
      <c r="BM42" s="341"/>
      <c r="BN42" s="341"/>
      <c r="BO42" s="341"/>
      <c r="BP42" s="341"/>
      <c r="BQ42" s="341"/>
      <c r="BR42" s="341"/>
      <c r="BS42" s="341"/>
      <c r="BT42" s="341"/>
      <c r="BU42" s="341"/>
      <c r="BV42" s="341"/>
      <c r="BW42" s="341"/>
      <c r="BX42" s="341"/>
      <c r="BY42" s="341"/>
      <c r="BZ42" s="341"/>
      <c r="CA42" s="341"/>
      <c r="CB42" s="341"/>
      <c r="CC42" s="341"/>
      <c r="CD42" s="341"/>
      <c r="CE42" s="341"/>
      <c r="CF42" s="341"/>
      <c r="CG42" s="341"/>
      <c r="CH42" s="341"/>
      <c r="CI42" s="341"/>
      <c r="CJ42" s="341"/>
      <c r="CK42" s="341"/>
      <c r="CL42" s="341"/>
      <c r="CM42" s="341"/>
      <c r="CN42" s="341"/>
      <c r="CO42" s="341"/>
      <c r="CP42" s="341"/>
      <c r="CQ42" s="341"/>
      <c r="CR42" s="341"/>
      <c r="CS42" s="341"/>
      <c r="CT42" s="341"/>
      <c r="CU42" s="341"/>
      <c r="CV42" s="341"/>
      <c r="CW42" s="341"/>
      <c r="CX42" s="341"/>
      <c r="CY42" s="341"/>
      <c r="CZ42" s="341"/>
      <c r="DA42" s="341"/>
      <c r="DB42" s="341"/>
      <c r="DC42" s="341"/>
      <c r="DD42" s="341"/>
      <c r="DE42" s="341"/>
      <c r="DF42" s="341"/>
      <c r="DG42" s="341"/>
      <c r="DH42" s="341"/>
      <c r="DI42" s="341"/>
      <c r="DJ42" s="341"/>
      <c r="DK42" s="341"/>
      <c r="DL42" s="341"/>
      <c r="DM42" s="341"/>
      <c r="DN42" s="341"/>
      <c r="DO42" s="341"/>
      <c r="DP42" s="341"/>
      <c r="DQ42" s="341"/>
      <c r="DR42" s="341"/>
      <c r="DS42" s="341"/>
      <c r="DT42" s="341"/>
      <c r="DU42" s="341"/>
      <c r="DV42" s="341"/>
      <c r="DW42" s="341"/>
      <c r="DX42" s="341"/>
      <c r="DY42" s="341"/>
      <c r="DZ42" s="341"/>
    </row>
    <row r="43" spans="1:130" s="340" customFormat="1" ht="15.9" customHeight="1" thickBot="1">
      <c r="A43" s="367" t="s">
        <v>503</v>
      </c>
      <c r="C43" s="356"/>
      <c r="D43" s="638" t="s">
        <v>198</v>
      </c>
      <c r="E43" s="638"/>
      <c r="F43" s="638"/>
      <c r="G43" s="355"/>
      <c r="H43" s="366" t="str">
        <f>AT43</f>
        <v/>
      </c>
      <c r="I43" s="364" t="str">
        <f>AU43</f>
        <v/>
      </c>
      <c r="J43" s="353" t="s">
        <v>199</v>
      </c>
      <c r="K43" s="366" t="str">
        <f>IF(LEFT($AL43,1)="","",LEFT($AL43,1))</f>
        <v/>
      </c>
      <c r="L43" s="365" t="str">
        <f>IF(MID($AL43,2,1)="","",MID($AL43,2,1))</f>
        <v/>
      </c>
      <c r="M43" s="365" t="str">
        <f>IF(MID($AL43,3,1)="","",MID($AL43,3,1))</f>
        <v/>
      </c>
      <c r="N43" s="365" t="str">
        <f>IF(MID($AL43,4,1)="","",MID($AL43,4,1))</f>
        <v/>
      </c>
      <c r="O43" s="365" t="str">
        <f>IF(MID($AL43,5,1)="","",MID($AL43,5,1))</f>
        <v/>
      </c>
      <c r="P43" s="364" t="str">
        <f>IF(RIGHT(AL43)="","",RIGHT(AL43))</f>
        <v/>
      </c>
      <c r="Q43" s="353" t="s">
        <v>199</v>
      </c>
      <c r="R43" s="363" t="str">
        <f>IF(AR43="","",AR43)</f>
        <v/>
      </c>
      <c r="S43" s="346"/>
      <c r="T43" s="346"/>
      <c r="U43" s="346"/>
      <c r="V43" s="346"/>
      <c r="W43" s="346"/>
      <c r="X43" s="346"/>
      <c r="Y43" s="346"/>
      <c r="Z43" s="346"/>
      <c r="AA43" s="346"/>
      <c r="AF43" s="362"/>
      <c r="AG43" s="351" t="s">
        <v>502</v>
      </c>
      <c r="AH43" s="640"/>
      <c r="AI43" s="641"/>
      <c r="AJ43" s="642"/>
      <c r="AK43" s="350" t="s">
        <v>199</v>
      </c>
      <c r="AL43" s="647"/>
      <c r="AM43" s="648"/>
      <c r="AN43" s="648"/>
      <c r="AO43" s="648"/>
      <c r="AP43" s="649"/>
      <c r="AQ43" s="350" t="s">
        <v>199</v>
      </c>
      <c r="AR43" s="361"/>
      <c r="AS43" s="344"/>
      <c r="AT43" s="344" t="str">
        <f>LEFT(AH43)</f>
        <v/>
      </c>
      <c r="AU43" s="344" t="str">
        <f>MID(AH43,2,1)</f>
        <v/>
      </c>
      <c r="AV43" s="360"/>
      <c r="AW43" s="359"/>
      <c r="AX43" s="359"/>
      <c r="AY43" s="338"/>
      <c r="AZ43" s="341"/>
      <c r="BA43" s="341"/>
      <c r="BB43" s="341"/>
      <c r="BC43" s="341"/>
      <c r="BD43" s="341"/>
      <c r="BE43" s="341"/>
      <c r="BF43" s="341"/>
      <c r="BG43" s="341"/>
      <c r="BH43" s="341"/>
      <c r="BI43" s="341"/>
      <c r="BJ43" s="341"/>
      <c r="BK43" s="341"/>
      <c r="BL43" s="341"/>
      <c r="BM43" s="341"/>
      <c r="BN43" s="341"/>
      <c r="BO43" s="341"/>
      <c r="BP43" s="341"/>
      <c r="BQ43" s="341"/>
      <c r="BR43" s="341"/>
      <c r="BS43" s="341"/>
      <c r="BT43" s="341"/>
      <c r="BU43" s="341"/>
      <c r="BV43" s="341"/>
      <c r="BW43" s="341"/>
      <c r="BX43" s="341"/>
      <c r="BY43" s="341"/>
      <c r="BZ43" s="341"/>
      <c r="CA43" s="341"/>
      <c r="CB43" s="341"/>
      <c r="CC43" s="341"/>
      <c r="CD43" s="341"/>
      <c r="CE43" s="341"/>
      <c r="CF43" s="341"/>
      <c r="CG43" s="341"/>
      <c r="CH43" s="341"/>
      <c r="CI43" s="341"/>
      <c r="CJ43" s="341"/>
      <c r="CK43" s="341"/>
      <c r="CL43" s="341"/>
      <c r="CM43" s="341"/>
      <c r="CN43" s="341"/>
      <c r="CO43" s="341"/>
      <c r="CP43" s="341"/>
      <c r="CQ43" s="341"/>
      <c r="CR43" s="341"/>
      <c r="CS43" s="341"/>
      <c r="CT43" s="341"/>
      <c r="CU43" s="341"/>
      <c r="CV43" s="341"/>
      <c r="CW43" s="341"/>
      <c r="CX43" s="341"/>
      <c r="CY43" s="341"/>
      <c r="CZ43" s="341"/>
      <c r="DA43" s="341"/>
      <c r="DB43" s="341"/>
      <c r="DC43" s="341"/>
      <c r="DD43" s="341"/>
      <c r="DE43" s="341"/>
      <c r="DF43" s="341"/>
      <c r="DG43" s="341"/>
      <c r="DH43" s="341"/>
      <c r="DI43" s="341"/>
      <c r="DJ43" s="341"/>
      <c r="DK43" s="341"/>
      <c r="DL43" s="341"/>
      <c r="DM43" s="341"/>
      <c r="DN43" s="341"/>
      <c r="DO43" s="341"/>
      <c r="DP43" s="341"/>
      <c r="DQ43" s="341"/>
      <c r="DR43" s="341"/>
      <c r="DS43" s="341"/>
      <c r="DT43" s="341"/>
      <c r="DU43" s="341"/>
      <c r="DV43" s="341"/>
      <c r="DW43" s="341"/>
      <c r="DX43" s="341"/>
      <c r="DY43" s="341"/>
      <c r="DZ43" s="341"/>
    </row>
    <row r="44" spans="1:130" s="340" customFormat="1" ht="15.9" customHeight="1" thickBot="1">
      <c r="C44" s="356"/>
      <c r="D44" s="638" t="s">
        <v>189</v>
      </c>
      <c r="E44" s="638"/>
      <c r="F44" s="638"/>
      <c r="G44" s="355"/>
      <c r="H44" s="370" t="str">
        <f t="shared" ref="H44:AA44" si="4">BB44</f>
        <v/>
      </c>
      <c r="I44" s="369" t="str">
        <f t="shared" si="4"/>
        <v/>
      </c>
      <c r="J44" s="369" t="str">
        <f t="shared" si="4"/>
        <v/>
      </c>
      <c r="K44" s="369" t="str">
        <f t="shared" si="4"/>
        <v/>
      </c>
      <c r="L44" s="369" t="str">
        <f t="shared" si="4"/>
        <v/>
      </c>
      <c r="M44" s="369" t="str">
        <f t="shared" si="4"/>
        <v/>
      </c>
      <c r="N44" s="369" t="str">
        <f t="shared" si="4"/>
        <v/>
      </c>
      <c r="O44" s="369" t="str">
        <f t="shared" si="4"/>
        <v/>
      </c>
      <c r="P44" s="369" t="str">
        <f t="shared" si="4"/>
        <v/>
      </c>
      <c r="Q44" s="369" t="str">
        <f t="shared" si="4"/>
        <v/>
      </c>
      <c r="R44" s="369" t="str">
        <f t="shared" si="4"/>
        <v/>
      </c>
      <c r="S44" s="369" t="str">
        <f t="shared" si="4"/>
        <v/>
      </c>
      <c r="T44" s="369" t="str">
        <f t="shared" si="4"/>
        <v/>
      </c>
      <c r="U44" s="369" t="str">
        <f t="shared" si="4"/>
        <v/>
      </c>
      <c r="V44" s="369" t="str">
        <f t="shared" si="4"/>
        <v/>
      </c>
      <c r="W44" s="369" t="str">
        <f t="shared" si="4"/>
        <v/>
      </c>
      <c r="X44" s="369" t="str">
        <f t="shared" si="4"/>
        <v/>
      </c>
      <c r="Y44" s="369" t="str">
        <f t="shared" si="4"/>
        <v/>
      </c>
      <c r="Z44" s="369" t="str">
        <f t="shared" si="4"/>
        <v/>
      </c>
      <c r="AA44" s="368" t="str">
        <f t="shared" si="4"/>
        <v/>
      </c>
      <c r="AF44" s="339"/>
      <c r="AG44" s="351" t="s">
        <v>189</v>
      </c>
      <c r="AH44" s="640"/>
      <c r="AI44" s="641"/>
      <c r="AJ44" s="641"/>
      <c r="AK44" s="641"/>
      <c r="AL44" s="641"/>
      <c r="AM44" s="641"/>
      <c r="AN44" s="641"/>
      <c r="AO44" s="641"/>
      <c r="AP44" s="641"/>
      <c r="AQ44" s="641"/>
      <c r="AR44" s="641"/>
      <c r="AS44" s="641"/>
      <c r="AT44" s="641"/>
      <c r="AU44" s="641"/>
      <c r="AV44" s="641"/>
      <c r="AW44" s="641"/>
      <c r="AX44" s="642"/>
      <c r="AY44" s="357" t="s">
        <v>501</v>
      </c>
      <c r="AZ44" s="358" t="str">
        <f>ASC(AH44)</f>
        <v/>
      </c>
      <c r="BA44" s="358" t="str">
        <f>SUBSTITUTE(SUBSTITUTE(SUBSTITUTE(SUBSTITUTE(SUBSTITUTE(SUBSTITUTE(SUBSTITUTE(SUBSTITUTE(SUBSTITUTE(SUBSTITUTE(SUBSTITUTE(SUBSTITUTE(SUBSTITUTE(SUBSTITUTE(SUBSTITUTE(SUBSTITUTE(SUBSTITUTE(SUBSTITUTE(SUBSTITUTE(SUBSTITUTE(SUBSTITUTE(SUBSTITUTE(SUBSTITUTE(SUBSTITUTE(SUBSTITUTE(AZ44,"が","か゛"),"ぎ","き゛"),"ぐ","く゛"),"げ","け゛"),"ご","こ゛"),"ざ","さ゛"),"じ","し゛"),"ず","す゛"),"ぜ","せ゛"),"ぞ","そ゛"),"だ","た゛"),"ぢ","ち゛"),"づ","つ゛"),"で","て゛"),"ど","と゛"),"ば","は゛"),"び","ひ゛"),"ぶ","ふ゛"),"べ","へ゛"),"ぼ","ほ゛"),"ぱ","は゜"),"ぴ","ひ゜"),"ぷ","ふ゜"),"ぺ","へ゜"),"ぽ","ほ゜")</f>
        <v/>
      </c>
      <c r="BB44" s="358" t="str">
        <f>DBCS(MID($BA44,COLUMNS($BB44:BB44),1))</f>
        <v/>
      </c>
      <c r="BC44" s="358" t="str">
        <f>DBCS(MID($BA44,COLUMNS($BB44:BC44),1))</f>
        <v/>
      </c>
      <c r="BD44" s="358" t="str">
        <f>DBCS(MID($BA44,COLUMNS($BB44:BD44),1))</f>
        <v/>
      </c>
      <c r="BE44" s="358" t="str">
        <f>DBCS(MID($BA44,COLUMNS($BB44:BE44),1))</f>
        <v/>
      </c>
      <c r="BF44" s="358" t="str">
        <f>DBCS(MID($BA44,COLUMNS($BB44:BF44),1))</f>
        <v/>
      </c>
      <c r="BG44" s="358" t="str">
        <f>DBCS(MID($BA44,COLUMNS($BB44:BG44),1))</f>
        <v/>
      </c>
      <c r="BH44" s="358" t="str">
        <f>DBCS(MID($BA44,COLUMNS($BB44:BH44),1))</f>
        <v/>
      </c>
      <c r="BI44" s="358" t="str">
        <f>DBCS(MID($BA44,COLUMNS($BB44:BI44),1))</f>
        <v/>
      </c>
      <c r="BJ44" s="358" t="str">
        <f>DBCS(MID($BA44,COLUMNS($BB44:BJ44),1))</f>
        <v/>
      </c>
      <c r="BK44" s="358" t="str">
        <f>DBCS(MID($BA44,COLUMNS($BB44:BK44),1))</f>
        <v/>
      </c>
      <c r="BL44" s="358" t="str">
        <f>DBCS(MID($BA44,COLUMNS($BB44:BL44),1))</f>
        <v/>
      </c>
      <c r="BM44" s="358" t="str">
        <f>DBCS(MID($BA44,COLUMNS($BB44:BM44),1))</f>
        <v/>
      </c>
      <c r="BN44" s="358" t="str">
        <f>DBCS(MID($BA44,COLUMNS($BB44:BN44),1))</f>
        <v/>
      </c>
      <c r="BO44" s="358" t="str">
        <f>DBCS(MID($BA44,COLUMNS($BB44:BO44),1))</f>
        <v/>
      </c>
      <c r="BP44" s="358" t="str">
        <f>DBCS(MID($BA44,COLUMNS($BB44:BP44),1))</f>
        <v/>
      </c>
      <c r="BQ44" s="358" t="str">
        <f>DBCS(MID($BA44,COLUMNS($BB44:BQ44),1))</f>
        <v/>
      </c>
      <c r="BR44" s="358" t="str">
        <f>DBCS(MID($BA44,COLUMNS($BB44:BR44),1))</f>
        <v/>
      </c>
      <c r="BS44" s="358" t="str">
        <f>DBCS(MID($BA44,COLUMNS($BB44:BS44),1))</f>
        <v/>
      </c>
      <c r="BT44" s="358" t="str">
        <f>DBCS(MID($BA44,COLUMNS($BB44:BT44),1))</f>
        <v/>
      </c>
      <c r="BU44" s="358" t="str">
        <f>DBCS(MID($BA44,COLUMNS($BB44:BU44),1))</f>
        <v/>
      </c>
      <c r="BV44" s="358" t="str">
        <f>DBCS(MID($BA44,COLUMNS($BB44:BV44),1))</f>
        <v/>
      </c>
      <c r="BW44" s="358" t="str">
        <f>DBCS(MID($BA44,COLUMNS($BB44:BW44),1))</f>
        <v/>
      </c>
      <c r="BX44" s="358" t="str">
        <f>DBCS(MID($BA44,COLUMNS($BB44:BX44),1))</f>
        <v/>
      </c>
      <c r="BY44" s="358" t="str">
        <f>DBCS(MID($BA44,COLUMNS($BB44:BY44),1))</f>
        <v/>
      </c>
      <c r="BZ44" s="358" t="str">
        <f>DBCS(MID($BA44,COLUMNS($BB44:BZ44),1))</f>
        <v/>
      </c>
      <c r="CA44" s="358" t="str">
        <f>DBCS(MID($BA44,COLUMNS($BB44:CA44),1))</f>
        <v/>
      </c>
      <c r="CB44" s="358" t="str">
        <f>DBCS(MID($BA44,COLUMNS($BB44:CB44),1))</f>
        <v/>
      </c>
      <c r="CC44" s="358" t="str">
        <f>DBCS(MID($BA44,COLUMNS($BB44:CC44),1))</f>
        <v/>
      </c>
      <c r="CD44" s="358" t="str">
        <f>DBCS(MID($BA44,COLUMNS($BB44:CD44),1))</f>
        <v/>
      </c>
      <c r="CE44" s="358" t="str">
        <f>DBCS(MID($BA44,COLUMNS($BB44:CE44),1))</f>
        <v/>
      </c>
      <c r="CF44" s="358" t="str">
        <f>DBCS(MID($BA44,COLUMNS($BB44:CF44),1))</f>
        <v/>
      </c>
      <c r="CG44" s="358" t="str">
        <f>DBCS(MID($BA44,COLUMNS($BB44:CG44),1))</f>
        <v/>
      </c>
      <c r="CH44" s="358" t="str">
        <f>DBCS(MID($BA44,COLUMNS($BB44:CH44),1))</f>
        <v/>
      </c>
      <c r="CI44" s="358" t="str">
        <f>DBCS(MID($BA44,COLUMNS($BB44:CI44),1))</f>
        <v/>
      </c>
      <c r="CJ44" s="358" t="str">
        <f>DBCS(MID($BA44,COLUMNS($BB44:CJ44),1))</f>
        <v/>
      </c>
      <c r="CK44" s="358" t="str">
        <f>DBCS(MID($BA44,COLUMNS($BB44:CK44),1))</f>
        <v/>
      </c>
      <c r="CL44" s="358" t="str">
        <f>DBCS(MID($BA44,COLUMNS($BB44:CL44),1))</f>
        <v/>
      </c>
      <c r="CM44" s="358" t="str">
        <f>DBCS(MID($BA44,COLUMNS($BB44:CM44),1))</f>
        <v/>
      </c>
      <c r="CN44" s="358" t="str">
        <f>DBCS(MID($BA44,COLUMNS($BB44:CN44),1))</f>
        <v/>
      </c>
      <c r="CO44" s="358" t="str">
        <f>DBCS(MID($BA44,COLUMNS($BB44:CO44),1))</f>
        <v/>
      </c>
      <c r="CP44" s="341"/>
      <c r="CQ44" s="341"/>
      <c r="CR44" s="341"/>
      <c r="CS44" s="341"/>
      <c r="CT44" s="341"/>
      <c r="CU44" s="341"/>
      <c r="CV44" s="341"/>
      <c r="CW44" s="341"/>
      <c r="CX44" s="341"/>
      <c r="CY44" s="341"/>
      <c r="CZ44" s="341"/>
      <c r="DA44" s="341"/>
      <c r="DB44" s="341"/>
      <c r="DC44" s="341"/>
      <c r="DD44" s="341"/>
      <c r="DE44" s="341"/>
      <c r="DF44" s="341"/>
      <c r="DG44" s="341"/>
      <c r="DH44" s="341"/>
      <c r="DI44" s="341"/>
      <c r="DJ44" s="341"/>
      <c r="DK44" s="341"/>
      <c r="DL44" s="341"/>
      <c r="DM44" s="341"/>
      <c r="DN44" s="341"/>
      <c r="DO44" s="341"/>
      <c r="DP44" s="341"/>
      <c r="DQ44" s="341"/>
      <c r="DR44" s="341"/>
      <c r="DS44" s="341"/>
      <c r="DT44" s="341"/>
      <c r="DU44" s="341"/>
      <c r="DV44" s="341"/>
      <c r="DW44" s="341"/>
      <c r="DX44" s="341"/>
      <c r="DY44" s="341"/>
      <c r="DZ44" s="341"/>
    </row>
    <row r="45" spans="1:130" s="340" customFormat="1" ht="15.9" customHeight="1" thickBot="1">
      <c r="C45" s="356"/>
      <c r="D45" s="638" t="s">
        <v>153</v>
      </c>
      <c r="E45" s="638"/>
      <c r="F45" s="638"/>
      <c r="G45" s="355"/>
      <c r="H45" s="366" t="str">
        <f>LEFT(AH45)</f>
        <v/>
      </c>
      <c r="I45" s="365" t="str">
        <f>MID($AH45,2,1)</f>
        <v/>
      </c>
      <c r="J45" s="365" t="str">
        <f>MID($AH45,3,1)</f>
        <v/>
      </c>
      <c r="K45" s="365" t="str">
        <f>MID($AH45,4,1)</f>
        <v/>
      </c>
      <c r="L45" s="365" t="str">
        <f>MID($AH45,5,1)</f>
        <v/>
      </c>
      <c r="M45" s="365" t="str">
        <f>MID($AH45,6,1)</f>
        <v/>
      </c>
      <c r="N45" s="365" t="str">
        <f>MID($AH45,7,1)</f>
        <v/>
      </c>
      <c r="O45" s="365" t="str">
        <f>MID($AH45,8,1)</f>
        <v/>
      </c>
      <c r="P45" s="365" t="str">
        <f>MID($AH45,9,1)</f>
        <v/>
      </c>
      <c r="Q45" s="365" t="str">
        <f>MID($AH45,10,1)</f>
        <v/>
      </c>
      <c r="R45" s="365" t="str">
        <f>MID($AH45,11,1)</f>
        <v/>
      </c>
      <c r="S45" s="365" t="str">
        <f>MID($AH45,12,1)</f>
        <v/>
      </c>
      <c r="T45" s="365" t="str">
        <f>MID($AH45,13,1)</f>
        <v/>
      </c>
      <c r="U45" s="365" t="str">
        <f>MID($AH45,14,1)</f>
        <v/>
      </c>
      <c r="V45" s="365" t="str">
        <f>MID($AH45,15,1)</f>
        <v/>
      </c>
      <c r="W45" s="365" t="str">
        <f>MID($AH45,16,1)</f>
        <v/>
      </c>
      <c r="X45" s="365" t="str">
        <f>MID($AH45,17,1)</f>
        <v/>
      </c>
      <c r="Y45" s="365" t="str">
        <f>MID($AH45,18,1)</f>
        <v/>
      </c>
      <c r="Z45" s="365" t="str">
        <f>MID($AH45,19,1)</f>
        <v/>
      </c>
      <c r="AA45" s="364" t="str">
        <f>MID($AH45,20,1)</f>
        <v/>
      </c>
      <c r="AC45" s="639" t="s">
        <v>235</v>
      </c>
      <c r="AD45" s="639"/>
      <c r="AE45" s="639"/>
      <c r="AF45" s="339"/>
      <c r="AG45" s="351" t="s">
        <v>153</v>
      </c>
      <c r="AH45" s="640"/>
      <c r="AI45" s="641"/>
      <c r="AJ45" s="641"/>
      <c r="AK45" s="641"/>
      <c r="AL45" s="641"/>
      <c r="AM45" s="641"/>
      <c r="AN45" s="641"/>
      <c r="AO45" s="641"/>
      <c r="AP45" s="641"/>
      <c r="AQ45" s="641"/>
      <c r="AR45" s="641"/>
      <c r="AS45" s="641"/>
      <c r="AT45" s="641"/>
      <c r="AU45" s="641"/>
      <c r="AV45" s="641"/>
      <c r="AW45" s="641"/>
      <c r="AX45" s="642"/>
      <c r="AY45" s="357" t="s">
        <v>501</v>
      </c>
      <c r="AZ45" s="341"/>
      <c r="BA45" s="341"/>
      <c r="BB45" s="341"/>
      <c r="BC45" s="341"/>
      <c r="BD45" s="341"/>
      <c r="BE45" s="341"/>
      <c r="BF45" s="341"/>
      <c r="BG45" s="341"/>
      <c r="BH45" s="341"/>
      <c r="BI45" s="341"/>
      <c r="BJ45" s="341"/>
      <c r="BK45" s="341"/>
      <c r="BL45" s="341"/>
      <c r="BM45" s="341"/>
      <c r="BN45" s="341"/>
      <c r="BO45" s="341"/>
      <c r="BP45" s="341"/>
      <c r="BQ45" s="341"/>
      <c r="BR45" s="341"/>
      <c r="BS45" s="341"/>
      <c r="BT45" s="341"/>
      <c r="BU45" s="341"/>
      <c r="BV45" s="341"/>
      <c r="BW45" s="341"/>
      <c r="BX45" s="341"/>
      <c r="BY45" s="341"/>
      <c r="BZ45" s="341"/>
      <c r="CA45" s="341"/>
      <c r="CB45" s="341"/>
      <c r="CC45" s="341"/>
      <c r="CD45" s="341"/>
      <c r="CE45" s="341"/>
      <c r="CF45" s="341"/>
      <c r="CG45" s="341"/>
      <c r="CH45" s="341"/>
      <c r="CI45" s="341"/>
      <c r="CJ45" s="341"/>
      <c r="CK45" s="341"/>
      <c r="CL45" s="341"/>
      <c r="CM45" s="341"/>
      <c r="CN45" s="341"/>
      <c r="CO45" s="341"/>
      <c r="CP45" s="341"/>
      <c r="CQ45" s="341"/>
      <c r="CR45" s="341"/>
      <c r="CS45" s="341"/>
      <c r="CT45" s="341"/>
      <c r="CU45" s="341"/>
      <c r="CV45" s="341"/>
      <c r="CW45" s="341"/>
      <c r="CX45" s="341"/>
      <c r="CY45" s="341"/>
      <c r="CZ45" s="341"/>
      <c r="DA45" s="341"/>
      <c r="DB45" s="341"/>
      <c r="DC45" s="341"/>
      <c r="DD45" s="341"/>
      <c r="DE45" s="341"/>
      <c r="DF45" s="341"/>
      <c r="DG45" s="341"/>
      <c r="DH45" s="341"/>
      <c r="DI45" s="341"/>
      <c r="DJ45" s="341"/>
      <c r="DK45" s="341"/>
      <c r="DL45" s="341"/>
      <c r="DM45" s="341"/>
      <c r="DN45" s="341"/>
      <c r="DO45" s="341"/>
      <c r="DP45" s="341"/>
      <c r="DQ45" s="341"/>
      <c r="DR45" s="341"/>
      <c r="DS45" s="341"/>
      <c r="DT45" s="341"/>
      <c r="DU45" s="341"/>
      <c r="DV45" s="341"/>
      <c r="DW45" s="341"/>
      <c r="DX45" s="341"/>
      <c r="DY45" s="341"/>
      <c r="DZ45" s="341"/>
    </row>
    <row r="46" spans="1:130" s="340" customFormat="1" ht="15.9" customHeight="1" thickBot="1">
      <c r="C46" s="356"/>
      <c r="D46" s="638" t="s">
        <v>200</v>
      </c>
      <c r="E46" s="638"/>
      <c r="F46" s="638"/>
      <c r="G46" s="355"/>
      <c r="H46" s="354" t="str">
        <f>AG47</f>
        <v/>
      </c>
      <c r="I46" s="353" t="s">
        <v>199</v>
      </c>
      <c r="J46" s="643" t="str">
        <f>IF(AK46="","",AK46)</f>
        <v/>
      </c>
      <c r="K46" s="644"/>
      <c r="L46" s="353" t="s">
        <v>201</v>
      </c>
      <c r="M46" s="643" t="str">
        <f>IF(AM46="","",AM46)</f>
        <v/>
      </c>
      <c r="N46" s="644"/>
      <c r="O46" s="353" t="s">
        <v>202</v>
      </c>
      <c r="P46" s="643" t="str">
        <f>IF(AO46="","",AO46)</f>
        <v/>
      </c>
      <c r="Q46" s="644"/>
      <c r="R46" s="346" t="s">
        <v>203</v>
      </c>
      <c r="S46" s="346"/>
      <c r="T46" s="346"/>
      <c r="U46" s="346"/>
      <c r="V46" s="346"/>
      <c r="W46" s="346"/>
      <c r="X46" s="346"/>
      <c r="Y46" s="346"/>
      <c r="Z46" s="346"/>
      <c r="AA46" s="346"/>
      <c r="AD46" s="352" t="s">
        <v>161</v>
      </c>
      <c r="AF46" s="339"/>
      <c r="AG46" s="351" t="s">
        <v>200</v>
      </c>
      <c r="AH46" s="645"/>
      <c r="AI46" s="646"/>
      <c r="AJ46" s="350" t="s">
        <v>199</v>
      </c>
      <c r="AK46" s="349"/>
      <c r="AL46" s="348" t="s">
        <v>306</v>
      </c>
      <c r="AM46" s="349"/>
      <c r="AN46" s="348" t="s">
        <v>202</v>
      </c>
      <c r="AO46" s="349"/>
      <c r="AP46" s="339" t="s">
        <v>203</v>
      </c>
      <c r="AQ46" s="339"/>
      <c r="AR46" s="339"/>
      <c r="AS46" s="339"/>
      <c r="AT46" s="339"/>
      <c r="AU46" s="339"/>
      <c r="AV46" s="339"/>
      <c r="AW46" s="339"/>
      <c r="AX46" s="339"/>
      <c r="AY46" s="338"/>
      <c r="AZ46" s="341"/>
      <c r="BA46" s="341"/>
      <c r="BB46" s="341"/>
      <c r="BC46" s="341"/>
      <c r="BD46" s="341"/>
      <c r="BE46" s="341"/>
      <c r="BF46" s="341"/>
      <c r="BG46" s="341"/>
      <c r="BH46" s="341"/>
      <c r="BI46" s="341"/>
      <c r="BJ46" s="341"/>
      <c r="BK46" s="341"/>
      <c r="BL46" s="341"/>
      <c r="BM46" s="341"/>
      <c r="BN46" s="341"/>
      <c r="BO46" s="341"/>
      <c r="BP46" s="341"/>
      <c r="BQ46" s="341"/>
      <c r="BR46" s="341"/>
      <c r="BS46" s="341"/>
      <c r="BT46" s="341"/>
      <c r="BU46" s="341"/>
      <c r="BV46" s="341"/>
      <c r="BW46" s="341"/>
      <c r="BX46" s="341"/>
      <c r="BY46" s="341"/>
      <c r="BZ46" s="341"/>
      <c r="CA46" s="341"/>
      <c r="CB46" s="341"/>
      <c r="CC46" s="341"/>
      <c r="CD46" s="341"/>
      <c r="CE46" s="341"/>
      <c r="CF46" s="341"/>
      <c r="CG46" s="341"/>
      <c r="CH46" s="341"/>
      <c r="CI46" s="341"/>
      <c r="CJ46" s="341"/>
      <c r="CK46" s="341"/>
      <c r="CL46" s="341"/>
      <c r="CM46" s="341"/>
      <c r="CN46" s="341"/>
      <c r="CO46" s="341"/>
      <c r="CP46" s="341"/>
      <c r="CQ46" s="341"/>
      <c r="CR46" s="341"/>
      <c r="CS46" s="341"/>
      <c r="CT46" s="341"/>
      <c r="CU46" s="341"/>
      <c r="CV46" s="341"/>
      <c r="CW46" s="341"/>
      <c r="CX46" s="341"/>
      <c r="CY46" s="341"/>
      <c r="CZ46" s="341"/>
      <c r="DA46" s="341"/>
      <c r="DB46" s="341"/>
      <c r="DC46" s="341"/>
      <c r="DD46" s="341"/>
      <c r="DE46" s="341"/>
      <c r="DF46" s="341"/>
      <c r="DG46" s="341"/>
      <c r="DH46" s="341"/>
      <c r="DI46" s="341"/>
      <c r="DJ46" s="341"/>
      <c r="DK46" s="341"/>
      <c r="DL46" s="341"/>
      <c r="DM46" s="341"/>
      <c r="DN46" s="341"/>
      <c r="DO46" s="341"/>
      <c r="DP46" s="341"/>
      <c r="DQ46" s="341"/>
      <c r="DR46" s="341"/>
      <c r="DS46" s="341"/>
      <c r="DT46" s="341"/>
      <c r="DU46" s="341"/>
      <c r="DV46" s="341"/>
      <c r="DW46" s="341"/>
      <c r="DX46" s="341"/>
      <c r="DY46" s="341"/>
      <c r="DZ46" s="341"/>
    </row>
    <row r="47" spans="1:130" s="340" customFormat="1" ht="15.9" customHeight="1">
      <c r="AF47" s="339"/>
      <c r="AG47" s="344" t="str">
        <f>LEFT(AH46)</f>
        <v/>
      </c>
      <c r="AH47" s="343" t="s">
        <v>500</v>
      </c>
      <c r="AI47" s="338"/>
      <c r="AJ47" s="338"/>
      <c r="AK47" s="338"/>
      <c r="AL47" s="342" t="s">
        <v>499</v>
      </c>
      <c r="AM47" s="338"/>
      <c r="AN47" s="338"/>
      <c r="AO47" s="338"/>
      <c r="AP47" s="338"/>
      <c r="AQ47" s="338"/>
      <c r="AR47" s="338"/>
      <c r="AS47" s="338"/>
      <c r="AT47" s="338"/>
      <c r="AU47" s="338"/>
      <c r="AV47" s="338"/>
      <c r="AW47" s="338"/>
      <c r="AX47" s="338"/>
      <c r="AY47" s="338"/>
      <c r="AZ47" s="341"/>
      <c r="BA47" s="341"/>
      <c r="BB47" s="341"/>
      <c r="BC47" s="341"/>
      <c r="BD47" s="341"/>
      <c r="BE47" s="341"/>
      <c r="BF47" s="341"/>
      <c r="BG47" s="341"/>
      <c r="BH47" s="341"/>
      <c r="BI47" s="341"/>
      <c r="BJ47" s="341"/>
      <c r="BK47" s="341"/>
      <c r="BL47" s="341"/>
      <c r="BM47" s="341"/>
      <c r="BN47" s="341"/>
      <c r="BO47" s="341"/>
      <c r="BP47" s="341"/>
      <c r="BQ47" s="341"/>
      <c r="BR47" s="341"/>
      <c r="BS47" s="341"/>
      <c r="BT47" s="341"/>
      <c r="BU47" s="341"/>
      <c r="BV47" s="341"/>
      <c r="BW47" s="341"/>
      <c r="BX47" s="341"/>
      <c r="BY47" s="341"/>
      <c r="BZ47" s="341"/>
      <c r="CA47" s="341"/>
      <c r="CB47" s="341"/>
      <c r="CC47" s="341"/>
      <c r="CD47" s="341"/>
      <c r="CE47" s="341"/>
      <c r="CF47" s="341"/>
      <c r="CG47" s="341"/>
      <c r="CH47" s="341"/>
      <c r="CI47" s="341"/>
      <c r="CJ47" s="341"/>
      <c r="CK47" s="341"/>
      <c r="CL47" s="341"/>
      <c r="CM47" s="341"/>
      <c r="CN47" s="341"/>
      <c r="CO47" s="341"/>
      <c r="CP47" s="341"/>
      <c r="CQ47" s="341"/>
      <c r="CR47" s="341"/>
      <c r="CS47" s="341"/>
      <c r="CT47" s="341"/>
      <c r="CU47" s="341"/>
      <c r="CV47" s="341"/>
      <c r="CW47" s="341"/>
      <c r="CX47" s="341"/>
      <c r="CY47" s="341"/>
      <c r="CZ47" s="341"/>
      <c r="DA47" s="341"/>
      <c r="DB47" s="341"/>
      <c r="DC47" s="341"/>
      <c r="DD47" s="341"/>
      <c r="DE47" s="341"/>
      <c r="DF47" s="341"/>
      <c r="DG47" s="341"/>
      <c r="DH47" s="341"/>
      <c r="DI47" s="341"/>
      <c r="DJ47" s="341"/>
      <c r="DK47" s="341"/>
      <c r="DL47" s="341"/>
      <c r="DM47" s="341"/>
      <c r="DN47" s="341"/>
      <c r="DO47" s="341"/>
      <c r="DP47" s="341"/>
      <c r="DQ47" s="341"/>
      <c r="DR47" s="341"/>
      <c r="DS47" s="341"/>
      <c r="DT47" s="341"/>
      <c r="DU47" s="341"/>
      <c r="DV47" s="341"/>
      <c r="DW47" s="341"/>
      <c r="DX47" s="341"/>
      <c r="DY47" s="341"/>
      <c r="DZ47" s="341"/>
    </row>
    <row r="48" spans="1:130" s="340" customFormat="1" ht="15.9" customHeight="1">
      <c r="AF48" s="360"/>
      <c r="AG48" s="360"/>
      <c r="AZ48" s="341"/>
      <c r="BA48" s="341"/>
      <c r="BB48" s="341"/>
      <c r="BC48" s="341"/>
      <c r="BD48" s="341"/>
      <c r="BE48" s="341"/>
      <c r="BF48" s="341"/>
      <c r="BG48" s="341"/>
      <c r="BH48" s="341"/>
      <c r="BI48" s="341"/>
      <c r="BJ48" s="341"/>
      <c r="BK48" s="341"/>
      <c r="BL48" s="341"/>
      <c r="BM48" s="341"/>
      <c r="BN48" s="341"/>
      <c r="BO48" s="341"/>
      <c r="BP48" s="341"/>
      <c r="BQ48" s="341"/>
      <c r="BR48" s="341"/>
      <c r="BS48" s="341"/>
      <c r="BT48" s="341"/>
      <c r="BU48" s="341"/>
      <c r="BV48" s="341"/>
      <c r="BW48" s="341"/>
      <c r="BX48" s="341"/>
      <c r="BY48" s="341"/>
      <c r="BZ48" s="341"/>
      <c r="CA48" s="341"/>
      <c r="CB48" s="341"/>
      <c r="CC48" s="341"/>
      <c r="CD48" s="341"/>
      <c r="CE48" s="341"/>
      <c r="CF48" s="341"/>
      <c r="CG48" s="341"/>
      <c r="CH48" s="341"/>
      <c r="CI48" s="341"/>
      <c r="CJ48" s="341"/>
      <c r="CK48" s="341"/>
      <c r="CL48" s="341"/>
      <c r="CM48" s="341"/>
      <c r="CN48" s="341"/>
      <c r="CO48" s="341"/>
      <c r="CP48" s="341"/>
      <c r="CQ48" s="341"/>
      <c r="CR48" s="341"/>
      <c r="CS48" s="341"/>
      <c r="CT48" s="341"/>
      <c r="CU48" s="341"/>
      <c r="CV48" s="341"/>
      <c r="CW48" s="341"/>
      <c r="CX48" s="341"/>
      <c r="CY48" s="341"/>
      <c r="CZ48" s="341"/>
      <c r="DA48" s="341"/>
      <c r="DB48" s="341"/>
      <c r="DC48" s="341"/>
      <c r="DD48" s="341"/>
      <c r="DE48" s="341"/>
      <c r="DF48" s="341"/>
      <c r="DG48" s="341"/>
      <c r="DH48" s="341"/>
      <c r="DI48" s="341"/>
      <c r="DJ48" s="341"/>
      <c r="DK48" s="341"/>
      <c r="DL48" s="341"/>
      <c r="DM48" s="341"/>
      <c r="DN48" s="341"/>
      <c r="DO48" s="341"/>
      <c r="DP48" s="341"/>
      <c r="DQ48" s="341"/>
      <c r="DR48" s="341"/>
      <c r="DS48" s="341"/>
      <c r="DT48" s="341"/>
      <c r="DU48" s="341"/>
      <c r="DV48" s="341"/>
      <c r="DW48" s="341"/>
      <c r="DX48" s="341"/>
      <c r="DY48" s="341"/>
      <c r="DZ48" s="341"/>
    </row>
    <row r="49" spans="32:130" s="340" customFormat="1" ht="15.9" customHeight="1">
      <c r="AF49" s="360"/>
      <c r="AG49" s="360"/>
      <c r="AZ49" s="341"/>
      <c r="BA49" s="341"/>
      <c r="BB49" s="341"/>
      <c r="BC49" s="341"/>
      <c r="BD49" s="341"/>
      <c r="BE49" s="341"/>
      <c r="BF49" s="341"/>
      <c r="BG49" s="341"/>
      <c r="BH49" s="341"/>
      <c r="BI49" s="341"/>
      <c r="BJ49" s="341"/>
      <c r="BK49" s="341"/>
      <c r="BL49" s="341"/>
      <c r="BM49" s="341"/>
      <c r="BN49" s="341"/>
      <c r="BO49" s="341"/>
      <c r="BP49" s="341"/>
      <c r="BQ49" s="341"/>
      <c r="BR49" s="341"/>
      <c r="BS49" s="341"/>
      <c r="BT49" s="341"/>
      <c r="BU49" s="341"/>
      <c r="BV49" s="341"/>
      <c r="BW49" s="341"/>
      <c r="BX49" s="341"/>
      <c r="BY49" s="341"/>
      <c r="BZ49" s="341"/>
      <c r="CA49" s="341"/>
      <c r="CB49" s="341"/>
      <c r="CC49" s="341"/>
      <c r="CD49" s="341"/>
      <c r="CE49" s="341"/>
      <c r="CF49" s="341"/>
      <c r="CG49" s="341"/>
      <c r="CH49" s="341"/>
      <c r="CI49" s="341"/>
      <c r="CJ49" s="341"/>
      <c r="CK49" s="341"/>
      <c r="CL49" s="341"/>
      <c r="CM49" s="341"/>
      <c r="CN49" s="341"/>
      <c r="CO49" s="341"/>
      <c r="CP49" s="341"/>
      <c r="CQ49" s="341"/>
      <c r="CR49" s="341"/>
      <c r="CS49" s="341"/>
      <c r="CT49" s="341"/>
      <c r="CU49" s="341"/>
      <c r="CV49" s="341"/>
      <c r="CW49" s="341"/>
      <c r="CX49" s="341"/>
      <c r="CY49" s="341"/>
      <c r="CZ49" s="341"/>
      <c r="DA49" s="341"/>
      <c r="DB49" s="341"/>
      <c r="DC49" s="341"/>
      <c r="DD49" s="341"/>
      <c r="DE49" s="341"/>
      <c r="DF49" s="341"/>
      <c r="DG49" s="341"/>
      <c r="DH49" s="341"/>
      <c r="DI49" s="341"/>
      <c r="DJ49" s="341"/>
      <c r="DK49" s="341"/>
      <c r="DL49" s="341"/>
      <c r="DM49" s="341"/>
      <c r="DN49" s="341"/>
      <c r="DO49" s="341"/>
      <c r="DP49" s="341"/>
      <c r="DQ49" s="341"/>
      <c r="DR49" s="341"/>
      <c r="DS49" s="341"/>
      <c r="DT49" s="341"/>
      <c r="DU49" s="341"/>
      <c r="DV49" s="341"/>
      <c r="DW49" s="341"/>
      <c r="DX49" s="341"/>
      <c r="DY49" s="341"/>
      <c r="DZ49" s="341"/>
    </row>
    <row r="50" spans="32:130" s="340" customFormat="1" ht="15.9" customHeight="1">
      <c r="AF50" s="360"/>
      <c r="AG50" s="360"/>
      <c r="AZ50" s="341"/>
      <c r="BA50" s="341"/>
      <c r="BB50" s="341"/>
      <c r="BC50" s="341"/>
      <c r="BD50" s="341"/>
      <c r="BE50" s="341"/>
      <c r="BF50" s="341"/>
      <c r="BG50" s="341"/>
      <c r="BH50" s="341"/>
      <c r="BI50" s="341"/>
      <c r="BJ50" s="341"/>
      <c r="BK50" s="341"/>
      <c r="BL50" s="341"/>
      <c r="BM50" s="341"/>
      <c r="BN50" s="341"/>
      <c r="BO50" s="341"/>
      <c r="BP50" s="341"/>
      <c r="BQ50" s="341"/>
      <c r="BR50" s="341"/>
      <c r="BS50" s="341"/>
      <c r="BT50" s="341"/>
      <c r="BU50" s="341"/>
      <c r="BV50" s="341"/>
      <c r="BW50" s="341"/>
      <c r="BX50" s="341"/>
      <c r="BY50" s="341"/>
      <c r="BZ50" s="341"/>
      <c r="CA50" s="341"/>
      <c r="CB50" s="341"/>
      <c r="CC50" s="341"/>
      <c r="CD50" s="341"/>
      <c r="CE50" s="341"/>
      <c r="CF50" s="341"/>
      <c r="CG50" s="341"/>
      <c r="CH50" s="341"/>
      <c r="CI50" s="341"/>
      <c r="CJ50" s="341"/>
      <c r="CK50" s="341"/>
      <c r="CL50" s="341"/>
      <c r="CM50" s="341"/>
      <c r="CN50" s="341"/>
      <c r="CO50" s="341"/>
      <c r="CP50" s="341"/>
      <c r="CQ50" s="341"/>
      <c r="CR50" s="341"/>
      <c r="CS50" s="341"/>
      <c r="CT50" s="341"/>
      <c r="CU50" s="341"/>
      <c r="CV50" s="341"/>
      <c r="CW50" s="341"/>
      <c r="CX50" s="341"/>
      <c r="CY50" s="341"/>
      <c r="CZ50" s="341"/>
      <c r="DA50" s="341"/>
      <c r="DB50" s="341"/>
      <c r="DC50" s="341"/>
      <c r="DD50" s="341"/>
      <c r="DE50" s="341"/>
      <c r="DF50" s="341"/>
      <c r="DG50" s="341"/>
      <c r="DH50" s="341"/>
      <c r="DI50" s="341"/>
      <c r="DJ50" s="341"/>
      <c r="DK50" s="341"/>
      <c r="DL50" s="341"/>
      <c r="DM50" s="341"/>
      <c r="DN50" s="341"/>
      <c r="DO50" s="341"/>
      <c r="DP50" s="341"/>
      <c r="DQ50" s="341"/>
      <c r="DR50" s="341"/>
      <c r="DS50" s="341"/>
      <c r="DT50" s="341"/>
      <c r="DU50" s="341"/>
      <c r="DV50" s="341"/>
      <c r="DW50" s="341"/>
      <c r="DX50" s="341"/>
      <c r="DY50" s="341"/>
      <c r="DZ50" s="341"/>
    </row>
    <row r="51" spans="32:130" s="340" customFormat="1" ht="15.9" customHeight="1">
      <c r="AF51" s="360"/>
      <c r="AG51" s="360"/>
      <c r="AZ51" s="341"/>
      <c r="BA51" s="341"/>
      <c r="BB51" s="341"/>
      <c r="BC51" s="341"/>
      <c r="BD51" s="341"/>
      <c r="BE51" s="341"/>
      <c r="BF51" s="341"/>
      <c r="BG51" s="341"/>
      <c r="BH51" s="341"/>
      <c r="BI51" s="341"/>
      <c r="BJ51" s="341"/>
      <c r="BK51" s="341"/>
      <c r="BL51" s="341"/>
      <c r="BM51" s="341"/>
      <c r="BN51" s="341"/>
      <c r="BO51" s="341"/>
      <c r="BP51" s="341"/>
      <c r="BQ51" s="341"/>
      <c r="BR51" s="341"/>
      <c r="BS51" s="341"/>
      <c r="BT51" s="341"/>
      <c r="BU51" s="341"/>
      <c r="BV51" s="341"/>
      <c r="BW51" s="341"/>
      <c r="BX51" s="341"/>
      <c r="BY51" s="341"/>
      <c r="BZ51" s="341"/>
      <c r="CA51" s="341"/>
      <c r="CB51" s="341"/>
      <c r="CC51" s="341"/>
      <c r="CD51" s="341"/>
      <c r="CE51" s="341"/>
      <c r="CF51" s="341"/>
      <c r="CG51" s="341"/>
      <c r="CH51" s="341"/>
      <c r="CI51" s="341"/>
      <c r="CJ51" s="341"/>
      <c r="CK51" s="341"/>
      <c r="CL51" s="341"/>
      <c r="CM51" s="341"/>
      <c r="CN51" s="341"/>
      <c r="CO51" s="341"/>
      <c r="CP51" s="341"/>
      <c r="CQ51" s="341"/>
      <c r="CR51" s="341"/>
      <c r="CS51" s="341"/>
      <c r="CT51" s="341"/>
      <c r="CU51" s="341"/>
      <c r="CV51" s="341"/>
      <c r="CW51" s="341"/>
      <c r="CX51" s="341"/>
      <c r="CY51" s="341"/>
      <c r="CZ51" s="341"/>
      <c r="DA51" s="341"/>
      <c r="DB51" s="341"/>
      <c r="DC51" s="341"/>
      <c r="DD51" s="341"/>
      <c r="DE51" s="341"/>
      <c r="DF51" s="341"/>
      <c r="DG51" s="341"/>
      <c r="DH51" s="341"/>
      <c r="DI51" s="341"/>
      <c r="DJ51" s="341"/>
      <c r="DK51" s="341"/>
      <c r="DL51" s="341"/>
      <c r="DM51" s="341"/>
      <c r="DN51" s="341"/>
      <c r="DO51" s="341"/>
      <c r="DP51" s="341"/>
      <c r="DQ51" s="341"/>
      <c r="DR51" s="341"/>
      <c r="DS51" s="341"/>
      <c r="DT51" s="341"/>
      <c r="DU51" s="341"/>
      <c r="DV51" s="341"/>
      <c r="DW51" s="341"/>
      <c r="DX51" s="341"/>
      <c r="DY51" s="341"/>
      <c r="DZ51" s="341"/>
    </row>
  </sheetData>
  <mergeCells count="75">
    <mergeCell ref="D46:F46"/>
    <mergeCell ref="J46:K46"/>
    <mergeCell ref="M46:N46"/>
    <mergeCell ref="P46:Q46"/>
    <mergeCell ref="AH46:AI46"/>
    <mergeCell ref="AL43:AP43"/>
    <mergeCell ref="D44:F44"/>
    <mergeCell ref="AH44:AX44"/>
    <mergeCell ref="D45:F45"/>
    <mergeCell ref="AC45:AE45"/>
    <mergeCell ref="AH45:AX45"/>
    <mergeCell ref="D43:F43"/>
    <mergeCell ref="AH43:AJ43"/>
    <mergeCell ref="D39:F39"/>
    <mergeCell ref="J39:K39"/>
    <mergeCell ref="M39:N39"/>
    <mergeCell ref="P39:Q39"/>
    <mergeCell ref="AH39:AI39"/>
    <mergeCell ref="AL36:AP36"/>
    <mergeCell ref="D37:F37"/>
    <mergeCell ref="AH37:AX37"/>
    <mergeCell ref="D38:F38"/>
    <mergeCell ref="AC38:AE38"/>
    <mergeCell ref="AH38:AX38"/>
    <mergeCell ref="D36:F36"/>
    <mergeCell ref="AH36:AJ36"/>
    <mergeCell ref="D32:F32"/>
    <mergeCell ref="J32:K32"/>
    <mergeCell ref="M32:N32"/>
    <mergeCell ref="P32:Q32"/>
    <mergeCell ref="AH32:AI32"/>
    <mergeCell ref="AL29:AP29"/>
    <mergeCell ref="D30:F30"/>
    <mergeCell ref="AH30:AX30"/>
    <mergeCell ref="D31:F31"/>
    <mergeCell ref="AC31:AE31"/>
    <mergeCell ref="AH31:AX31"/>
    <mergeCell ref="D29:F29"/>
    <mergeCell ref="AH29:AJ29"/>
    <mergeCell ref="D25:F25"/>
    <mergeCell ref="J25:K25"/>
    <mergeCell ref="M25:N25"/>
    <mergeCell ref="P25:Q25"/>
    <mergeCell ref="AH25:AI25"/>
    <mergeCell ref="AL22:AP22"/>
    <mergeCell ref="D23:F23"/>
    <mergeCell ref="AH23:AX23"/>
    <mergeCell ref="D24:F24"/>
    <mergeCell ref="AC24:AE24"/>
    <mergeCell ref="AH24:AX24"/>
    <mergeCell ref="D22:F22"/>
    <mergeCell ref="AH22:AJ22"/>
    <mergeCell ref="D18:F18"/>
    <mergeCell ref="J18:K18"/>
    <mergeCell ref="M18:N18"/>
    <mergeCell ref="P18:Q18"/>
    <mergeCell ref="AH18:AI18"/>
    <mergeCell ref="D16:F16"/>
    <mergeCell ref="AH16:AX16"/>
    <mergeCell ref="D17:F17"/>
    <mergeCell ref="AC17:AE17"/>
    <mergeCell ref="AH17:AX17"/>
    <mergeCell ref="AH8:AJ8"/>
    <mergeCell ref="C9:G10"/>
    <mergeCell ref="H9:AA10"/>
    <mergeCell ref="AH9:AX10"/>
    <mergeCell ref="D15:F15"/>
    <mergeCell ref="AH15:AJ15"/>
    <mergeCell ref="AL15:AP15"/>
    <mergeCell ref="A1:AE1"/>
    <mergeCell ref="D4:G4"/>
    <mergeCell ref="K4:R4"/>
    <mergeCell ref="C8:G8"/>
    <mergeCell ref="I8:S8"/>
    <mergeCell ref="U8:X8"/>
  </mergeCells>
  <phoneticPr fontId="3"/>
  <dataValidations count="6">
    <dataValidation imeMode="fullKatakana" allowBlank="1" showInputMessage="1" showErrorMessage="1" sqref="AH44:AX44 AH37:AX37 AH30:AX30 AH23:AX23 AH16:AX16" xr:uid="{00000000-0002-0000-0600-000000000000}"/>
    <dataValidation type="textLength" operator="equal" allowBlank="1" showInputMessage="1" showErrorMessage="1" error="1桁で入力ください。" prompt="1桁で入力ください。" sqref="AR15 AR22 AR29 AR36 AR43" xr:uid="{00000000-0002-0000-0600-000001000000}">
      <formula1>1</formula1>
    </dataValidation>
    <dataValidation type="textLength" operator="equal" allowBlank="1" showInputMessage="1" showErrorMessage="1" error="6桁で入力ください。_x000a_5桁未満の場合は、0を左詰めしてください。" prompt="6桁で入力ください。_x000a_5桁未満の場合は、0を左詰めしてください。" sqref="AL15:AP15 AL22:AP22 AL29:AP29 AL36:AP36 AL43:AP43" xr:uid="{00000000-0002-0000-0600-000002000000}">
      <formula1>6</formula1>
    </dataValidation>
    <dataValidation type="textLength" imeMode="disabled" operator="equal" allowBlank="1" showInputMessage="1" showErrorMessage="1" error="2桁の数字を入力ください。" prompt="2桁の数字を入力ください。" sqref="AK18 AM18 AO18 AK25 AM25 AO25 AK32 AM32 AO32 AK39 AM39 AO39 AK46 AM46 AO46" xr:uid="{00000000-0002-0000-0600-000003000000}">
      <formula1>2</formula1>
    </dataValidation>
    <dataValidation type="list" allowBlank="1" showInputMessage="1" showErrorMessage="1" sqref="AH18:AI18 AH25:AI25 AH32:AI32 AH39:AI39 AH46:AI46" xr:uid="{00000000-0002-0000-0600-000004000000}">
      <formula1>"S,H,R"</formula1>
    </dataValidation>
    <dataValidation type="list" allowBlank="1" showInputMessage="1" showErrorMessage="1" sqref="AH8:AJ8" xr:uid="{568600BF-865C-4758-97CF-D41298950BB2}">
      <formula1>"1,2"</formula1>
    </dataValidation>
  </dataValidations>
  <pageMargins left="0.59055118110236227" right="0" top="0.59055118110236227" bottom="0.19685039370078741" header="0.51181102362204722" footer="0.51181102362204722"/>
  <pageSetup paperSize="9" scale="99" orientation="portrait" blackAndWhite="1"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CC"/>
  </sheetPr>
  <dimension ref="A1:AE50"/>
  <sheetViews>
    <sheetView showGridLines="0" view="pageBreakPreview" zoomScaleNormal="100" zoomScaleSheetLayoutView="100" workbookViewId="0">
      <selection sqref="A1:AE1"/>
    </sheetView>
  </sheetViews>
  <sheetFormatPr defaultColWidth="3.33203125" defaultRowHeight="15.9" customHeight="1"/>
  <cols>
    <col min="1" max="1" width="4.6640625" style="76" customWidth="1"/>
    <col min="2" max="2" width="2.109375" style="76" customWidth="1"/>
    <col min="3" max="30" width="2.88671875" style="76" customWidth="1"/>
    <col min="31" max="31" width="4.6640625" style="76" customWidth="1"/>
    <col min="32" max="44" width="2.88671875" style="76" customWidth="1"/>
    <col min="45" max="16384" width="3.33203125" style="76"/>
  </cols>
  <sheetData>
    <row r="1" spans="1:31" ht="15.9" customHeight="1">
      <c r="A1" s="583" t="s">
        <v>284</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row>
    <row r="2" spans="1:31" ht="15.9" customHeight="1" thickBot="1">
      <c r="AE2" s="231"/>
    </row>
    <row r="3" spans="1:31" ht="15.9" customHeight="1">
      <c r="B3" s="735"/>
      <c r="C3" s="736"/>
      <c r="D3" s="736"/>
      <c r="E3" s="736"/>
      <c r="F3" s="736"/>
      <c r="G3" s="736"/>
      <c r="H3" s="736"/>
      <c r="I3" s="736"/>
      <c r="J3" s="736"/>
      <c r="K3" s="736"/>
      <c r="L3" s="736"/>
      <c r="M3" s="736"/>
      <c r="N3" s="736"/>
      <c r="O3" s="736"/>
      <c r="P3" s="736"/>
      <c r="Q3" s="736"/>
      <c r="R3" s="736"/>
      <c r="S3" s="736"/>
      <c r="T3" s="736"/>
      <c r="U3" s="736"/>
      <c r="V3" s="736"/>
      <c r="W3" s="736"/>
      <c r="X3" s="736"/>
      <c r="Y3" s="736"/>
      <c r="Z3" s="736"/>
      <c r="AA3" s="736"/>
      <c r="AB3" s="736"/>
      <c r="AC3" s="736"/>
      <c r="AD3" s="737"/>
    </row>
    <row r="4" spans="1:31" ht="15.9" customHeight="1">
      <c r="B4" s="730"/>
      <c r="C4" s="570"/>
      <c r="D4" s="570"/>
      <c r="E4" s="570"/>
      <c r="F4" s="570"/>
      <c r="G4" s="570"/>
      <c r="H4" s="570"/>
      <c r="I4" s="570"/>
      <c r="J4" s="570"/>
      <c r="K4" s="570"/>
      <c r="L4" s="570"/>
      <c r="M4" s="570"/>
      <c r="N4" s="570"/>
      <c r="O4" s="570"/>
      <c r="P4" s="570"/>
      <c r="Q4" s="570"/>
      <c r="R4" s="570"/>
      <c r="S4" s="570"/>
      <c r="T4" s="570"/>
      <c r="U4" s="570"/>
      <c r="V4" s="570"/>
      <c r="W4" s="570"/>
      <c r="X4" s="570"/>
      <c r="Y4" s="570"/>
      <c r="Z4" s="570"/>
      <c r="AA4" s="570"/>
      <c r="AB4" s="570"/>
      <c r="AC4" s="570"/>
      <c r="AD4" s="731"/>
    </row>
    <row r="5" spans="1:31" ht="15.9" customHeight="1">
      <c r="B5" s="730"/>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570"/>
      <c r="AC5" s="570"/>
      <c r="AD5" s="731"/>
    </row>
    <row r="6" spans="1:31" ht="15.9" customHeight="1">
      <c r="B6" s="730"/>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731"/>
    </row>
    <row r="7" spans="1:31" ht="15.9" customHeight="1">
      <c r="B7" s="730"/>
      <c r="C7" s="570"/>
      <c r="D7" s="570"/>
      <c r="E7" s="570"/>
      <c r="F7" s="570"/>
      <c r="G7" s="570"/>
      <c r="H7" s="570"/>
      <c r="I7" s="570"/>
      <c r="J7" s="570"/>
      <c r="K7" s="570"/>
      <c r="L7" s="570"/>
      <c r="M7" s="570"/>
      <c r="N7" s="570"/>
      <c r="O7" s="570"/>
      <c r="P7" s="570"/>
      <c r="Q7" s="570"/>
      <c r="R7" s="570"/>
      <c r="S7" s="570"/>
      <c r="T7" s="570"/>
      <c r="U7" s="570"/>
      <c r="V7" s="570"/>
      <c r="W7" s="570"/>
      <c r="X7" s="570"/>
      <c r="Y7" s="570"/>
      <c r="Z7" s="570"/>
      <c r="AA7" s="570"/>
      <c r="AB7" s="570"/>
      <c r="AC7" s="570"/>
      <c r="AD7" s="731"/>
    </row>
    <row r="8" spans="1:31" ht="15.75" customHeight="1">
      <c r="B8" s="730"/>
      <c r="C8" s="570"/>
      <c r="D8" s="570"/>
      <c r="E8" s="570"/>
      <c r="F8" s="570"/>
      <c r="G8" s="570"/>
      <c r="H8" s="570"/>
      <c r="I8" s="570"/>
      <c r="J8" s="570"/>
      <c r="K8" s="570"/>
      <c r="L8" s="570"/>
      <c r="M8" s="570"/>
      <c r="N8" s="570"/>
      <c r="O8" s="570"/>
      <c r="P8" s="570"/>
      <c r="Q8" s="570"/>
      <c r="R8" s="570"/>
      <c r="S8" s="570"/>
      <c r="T8" s="570"/>
      <c r="U8" s="570"/>
      <c r="V8" s="570"/>
      <c r="W8" s="570"/>
      <c r="X8" s="570"/>
      <c r="Y8" s="570"/>
      <c r="Z8" s="570"/>
      <c r="AA8" s="570"/>
      <c r="AB8" s="570"/>
      <c r="AC8" s="570"/>
      <c r="AD8" s="731"/>
    </row>
    <row r="9" spans="1:31" ht="15.9" customHeight="1">
      <c r="B9" s="730"/>
      <c r="C9" s="570"/>
      <c r="D9" s="570"/>
      <c r="E9" s="570"/>
      <c r="F9" s="570"/>
      <c r="G9" s="570"/>
      <c r="H9" s="570"/>
      <c r="I9" s="570"/>
      <c r="J9" s="570"/>
      <c r="K9" s="570"/>
      <c r="L9" s="570"/>
      <c r="M9" s="570"/>
      <c r="N9" s="570"/>
      <c r="O9" s="570"/>
      <c r="P9" s="570"/>
      <c r="Q9" s="570"/>
      <c r="R9" s="570"/>
      <c r="S9" s="570"/>
      <c r="T9" s="570"/>
      <c r="U9" s="570"/>
      <c r="V9" s="570"/>
      <c r="W9" s="570"/>
      <c r="X9" s="570"/>
      <c r="Y9" s="570"/>
      <c r="Z9" s="570"/>
      <c r="AA9" s="570"/>
      <c r="AB9" s="570"/>
      <c r="AC9" s="570"/>
      <c r="AD9" s="731"/>
    </row>
    <row r="10" spans="1:31" ht="15.9" customHeight="1">
      <c r="B10" s="730" t="s">
        <v>285</v>
      </c>
      <c r="C10" s="570"/>
      <c r="D10" s="570"/>
      <c r="E10" s="570"/>
      <c r="F10" s="570"/>
      <c r="G10" s="570"/>
      <c r="H10" s="570"/>
      <c r="I10" s="570"/>
      <c r="J10" s="570"/>
      <c r="K10" s="570"/>
      <c r="L10" s="570"/>
      <c r="M10" s="570"/>
      <c r="N10" s="570"/>
      <c r="O10" s="570"/>
      <c r="P10" s="570"/>
      <c r="Q10" s="570"/>
      <c r="R10" s="570"/>
      <c r="S10" s="570"/>
      <c r="T10" s="570"/>
      <c r="U10" s="570"/>
      <c r="V10" s="570"/>
      <c r="W10" s="570"/>
      <c r="X10" s="570"/>
      <c r="Y10" s="570"/>
      <c r="Z10" s="570"/>
      <c r="AA10" s="570"/>
      <c r="AB10" s="570"/>
      <c r="AC10" s="570"/>
      <c r="AD10" s="731"/>
    </row>
    <row r="11" spans="1:31" ht="15.9" customHeight="1">
      <c r="B11" s="730"/>
      <c r="C11" s="570"/>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c r="AD11" s="731"/>
    </row>
    <row r="12" spans="1:31" ht="15.9" customHeight="1">
      <c r="B12" s="730" t="s">
        <v>286</v>
      </c>
      <c r="C12" s="570"/>
      <c r="D12" s="570"/>
      <c r="E12" s="570"/>
      <c r="F12" s="570"/>
      <c r="G12" s="570"/>
      <c r="H12" s="570"/>
      <c r="I12" s="570"/>
      <c r="J12" s="570"/>
      <c r="K12" s="570"/>
      <c r="L12" s="570"/>
      <c r="M12" s="570"/>
      <c r="N12" s="570"/>
      <c r="O12" s="570"/>
      <c r="P12" s="570"/>
      <c r="Q12" s="570"/>
      <c r="R12" s="570"/>
      <c r="S12" s="570"/>
      <c r="T12" s="570"/>
      <c r="U12" s="570"/>
      <c r="V12" s="570"/>
      <c r="W12" s="570"/>
      <c r="X12" s="570"/>
      <c r="Y12" s="570"/>
      <c r="Z12" s="570"/>
      <c r="AA12" s="570"/>
      <c r="AB12" s="570"/>
      <c r="AC12" s="570"/>
      <c r="AD12" s="731"/>
    </row>
    <row r="13" spans="1:31" ht="15.9" customHeight="1">
      <c r="B13" s="730"/>
      <c r="C13" s="570"/>
      <c r="D13" s="570"/>
      <c r="E13" s="570"/>
      <c r="F13" s="570"/>
      <c r="G13" s="570"/>
      <c r="H13" s="570"/>
      <c r="I13" s="570"/>
      <c r="J13" s="570"/>
      <c r="K13" s="570"/>
      <c r="L13" s="570"/>
      <c r="M13" s="570"/>
      <c r="N13" s="570"/>
      <c r="O13" s="570"/>
      <c r="P13" s="570"/>
      <c r="Q13" s="570"/>
      <c r="R13" s="570"/>
      <c r="S13" s="570"/>
      <c r="T13" s="570"/>
      <c r="U13" s="570"/>
      <c r="V13" s="570"/>
      <c r="W13" s="570"/>
      <c r="X13" s="570"/>
      <c r="Y13" s="570"/>
      <c r="Z13" s="570"/>
      <c r="AA13" s="570"/>
      <c r="AB13" s="570"/>
      <c r="AC13" s="570"/>
      <c r="AD13" s="731"/>
    </row>
    <row r="14" spans="1:31" ht="15.9" customHeight="1">
      <c r="B14" s="730"/>
      <c r="C14" s="570"/>
      <c r="D14" s="570"/>
      <c r="E14" s="570"/>
      <c r="F14" s="570"/>
      <c r="G14" s="570"/>
      <c r="H14" s="570"/>
      <c r="I14" s="570"/>
      <c r="J14" s="570"/>
      <c r="K14" s="570"/>
      <c r="L14" s="570"/>
      <c r="M14" s="570"/>
      <c r="N14" s="570"/>
      <c r="O14" s="570"/>
      <c r="P14" s="570"/>
      <c r="Q14" s="570"/>
      <c r="R14" s="570"/>
      <c r="S14" s="570"/>
      <c r="T14" s="570"/>
      <c r="U14" s="570"/>
      <c r="V14" s="570"/>
      <c r="W14" s="570"/>
      <c r="X14" s="570"/>
      <c r="Y14" s="570"/>
      <c r="Z14" s="570"/>
      <c r="AA14" s="570"/>
      <c r="AB14" s="570"/>
      <c r="AC14" s="570"/>
      <c r="AD14" s="731"/>
    </row>
    <row r="15" spans="1:31" ht="15.9" customHeight="1">
      <c r="B15" s="730"/>
      <c r="C15" s="570"/>
      <c r="D15" s="570"/>
      <c r="E15" s="570"/>
      <c r="F15" s="570"/>
      <c r="G15" s="570"/>
      <c r="H15" s="570"/>
      <c r="I15" s="570"/>
      <c r="J15" s="570"/>
      <c r="K15" s="570"/>
      <c r="L15" s="570"/>
      <c r="M15" s="570"/>
      <c r="N15" s="570"/>
      <c r="O15" s="570"/>
      <c r="P15" s="570"/>
      <c r="Q15" s="570"/>
      <c r="R15" s="570"/>
      <c r="S15" s="570"/>
      <c r="T15" s="570"/>
      <c r="U15" s="570"/>
      <c r="V15" s="570"/>
      <c r="W15" s="570"/>
      <c r="X15" s="570"/>
      <c r="Y15" s="570"/>
      <c r="Z15" s="570"/>
      <c r="AA15" s="570"/>
      <c r="AB15" s="570"/>
      <c r="AC15" s="570"/>
      <c r="AD15" s="731"/>
    </row>
    <row r="16" spans="1:31" ht="15.9" customHeight="1">
      <c r="B16" s="730"/>
      <c r="C16" s="570"/>
      <c r="D16" s="570"/>
      <c r="E16" s="570"/>
      <c r="F16" s="570"/>
      <c r="G16" s="570"/>
      <c r="H16" s="570"/>
      <c r="I16" s="570"/>
      <c r="J16" s="570"/>
      <c r="K16" s="570"/>
      <c r="L16" s="570"/>
      <c r="M16" s="570"/>
      <c r="N16" s="570"/>
      <c r="O16" s="570"/>
      <c r="P16" s="570"/>
      <c r="Q16" s="570"/>
      <c r="R16" s="570"/>
      <c r="S16" s="570"/>
      <c r="T16" s="570"/>
      <c r="U16" s="570"/>
      <c r="V16" s="570"/>
      <c r="W16" s="570"/>
      <c r="X16" s="570"/>
      <c r="Y16" s="570"/>
      <c r="Z16" s="570"/>
      <c r="AA16" s="570"/>
      <c r="AB16" s="570"/>
      <c r="AC16" s="570"/>
      <c r="AD16" s="731"/>
    </row>
    <row r="17" spans="2:30" ht="15.9" customHeight="1">
      <c r="B17" s="730"/>
      <c r="C17" s="570"/>
      <c r="D17" s="570"/>
      <c r="E17" s="570"/>
      <c r="F17" s="570"/>
      <c r="G17" s="570"/>
      <c r="H17" s="570"/>
      <c r="I17" s="570"/>
      <c r="J17" s="570"/>
      <c r="K17" s="570"/>
      <c r="L17" s="570"/>
      <c r="M17" s="570"/>
      <c r="N17" s="570"/>
      <c r="O17" s="570"/>
      <c r="P17" s="570"/>
      <c r="Q17" s="570"/>
      <c r="R17" s="570"/>
      <c r="S17" s="570"/>
      <c r="T17" s="570"/>
      <c r="U17" s="570"/>
      <c r="V17" s="570"/>
      <c r="W17" s="570"/>
      <c r="X17" s="570"/>
      <c r="Y17" s="570"/>
      <c r="Z17" s="570"/>
      <c r="AA17" s="570"/>
      <c r="AB17" s="570"/>
      <c r="AC17" s="570"/>
      <c r="AD17" s="731"/>
    </row>
    <row r="18" spans="2:30" ht="15.9" customHeight="1">
      <c r="B18" s="730"/>
      <c r="C18" s="570"/>
      <c r="D18" s="570"/>
      <c r="E18" s="570"/>
      <c r="F18" s="570"/>
      <c r="G18" s="570"/>
      <c r="H18" s="570"/>
      <c r="I18" s="570"/>
      <c r="J18" s="570"/>
      <c r="K18" s="570"/>
      <c r="L18" s="570"/>
      <c r="M18" s="570"/>
      <c r="N18" s="570"/>
      <c r="O18" s="570"/>
      <c r="P18" s="570"/>
      <c r="Q18" s="570"/>
      <c r="R18" s="570"/>
      <c r="S18" s="570"/>
      <c r="T18" s="570"/>
      <c r="U18" s="570"/>
      <c r="V18" s="570"/>
      <c r="W18" s="570"/>
      <c r="X18" s="570"/>
      <c r="Y18" s="570"/>
      <c r="Z18" s="570"/>
      <c r="AA18" s="570"/>
      <c r="AB18" s="570"/>
      <c r="AC18" s="570"/>
      <c r="AD18" s="731"/>
    </row>
    <row r="19" spans="2:30" ht="15.9" customHeight="1">
      <c r="B19" s="730"/>
      <c r="C19" s="570"/>
      <c r="D19" s="570"/>
      <c r="E19" s="570"/>
      <c r="F19" s="570"/>
      <c r="G19" s="570"/>
      <c r="H19" s="570"/>
      <c r="I19" s="570"/>
      <c r="J19" s="570"/>
      <c r="K19" s="570"/>
      <c r="L19" s="570"/>
      <c r="M19" s="570"/>
      <c r="N19" s="570"/>
      <c r="O19" s="570"/>
      <c r="P19" s="570"/>
      <c r="Q19" s="570"/>
      <c r="R19" s="570"/>
      <c r="S19" s="570"/>
      <c r="T19" s="570"/>
      <c r="U19" s="570"/>
      <c r="V19" s="570"/>
      <c r="W19" s="570"/>
      <c r="X19" s="570"/>
      <c r="Y19" s="570"/>
      <c r="Z19" s="570"/>
      <c r="AA19" s="570"/>
      <c r="AB19" s="570"/>
      <c r="AC19" s="570"/>
      <c r="AD19" s="731"/>
    </row>
    <row r="20" spans="2:30" ht="15.9" customHeight="1">
      <c r="B20" s="730"/>
      <c r="C20" s="570"/>
      <c r="D20" s="570"/>
      <c r="E20" s="570"/>
      <c r="F20" s="570"/>
      <c r="G20" s="570"/>
      <c r="H20" s="570"/>
      <c r="I20" s="570"/>
      <c r="J20" s="570"/>
      <c r="K20" s="570"/>
      <c r="L20" s="570"/>
      <c r="M20" s="570"/>
      <c r="N20" s="570"/>
      <c r="O20" s="570"/>
      <c r="P20" s="570"/>
      <c r="Q20" s="570"/>
      <c r="R20" s="570"/>
      <c r="S20" s="570"/>
      <c r="T20" s="570"/>
      <c r="U20" s="570"/>
      <c r="V20" s="570"/>
      <c r="W20" s="570"/>
      <c r="X20" s="570"/>
      <c r="Y20" s="570"/>
      <c r="Z20" s="570"/>
      <c r="AA20" s="570"/>
      <c r="AB20" s="570"/>
      <c r="AC20" s="570"/>
      <c r="AD20" s="731"/>
    </row>
    <row r="21" spans="2:30" ht="15.9" customHeight="1">
      <c r="B21" s="73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731"/>
    </row>
    <row r="22" spans="2:30" ht="15.9" customHeight="1">
      <c r="B22" s="73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731"/>
    </row>
    <row r="23" spans="2:30" ht="15.9" customHeight="1">
      <c r="B23" s="73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731"/>
    </row>
    <row r="24" spans="2:30" ht="15.9" customHeight="1">
      <c r="B24" s="730"/>
      <c r="C24" s="570"/>
      <c r="D24" s="570"/>
      <c r="E24" s="570"/>
      <c r="F24" s="570"/>
      <c r="G24" s="570"/>
      <c r="H24" s="570"/>
      <c r="I24" s="570"/>
      <c r="J24" s="570"/>
      <c r="K24" s="570"/>
      <c r="L24" s="570"/>
      <c r="M24" s="570"/>
      <c r="N24" s="570"/>
      <c r="O24" s="570"/>
      <c r="P24" s="570"/>
      <c r="Q24" s="570"/>
      <c r="R24" s="570"/>
      <c r="S24" s="570"/>
      <c r="T24" s="570"/>
      <c r="U24" s="570"/>
      <c r="V24" s="570"/>
      <c r="W24" s="570"/>
      <c r="X24" s="570"/>
      <c r="Y24" s="570"/>
      <c r="Z24" s="570"/>
      <c r="AA24" s="570"/>
      <c r="AB24" s="570"/>
      <c r="AC24" s="570"/>
      <c r="AD24" s="731"/>
    </row>
    <row r="25" spans="2:30" ht="15.9" customHeight="1">
      <c r="B25" s="730"/>
      <c r="C25" s="570"/>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731"/>
    </row>
    <row r="26" spans="2:30" ht="15.9" customHeight="1">
      <c r="B26" s="730"/>
      <c r="C26" s="570"/>
      <c r="D26" s="570"/>
      <c r="E26" s="570"/>
      <c r="F26" s="570"/>
      <c r="G26" s="570"/>
      <c r="H26" s="570"/>
      <c r="I26" s="570"/>
      <c r="J26" s="570"/>
      <c r="K26" s="570"/>
      <c r="L26" s="570"/>
      <c r="M26" s="570"/>
      <c r="N26" s="570"/>
      <c r="O26" s="570"/>
      <c r="P26" s="570"/>
      <c r="Q26" s="570"/>
      <c r="R26" s="570"/>
      <c r="S26" s="570"/>
      <c r="T26" s="570"/>
      <c r="U26" s="570"/>
      <c r="V26" s="570"/>
      <c r="W26" s="570"/>
      <c r="X26" s="570"/>
      <c r="Y26" s="570"/>
      <c r="Z26" s="570"/>
      <c r="AA26" s="570"/>
      <c r="AB26" s="570"/>
      <c r="AC26" s="570"/>
      <c r="AD26" s="731"/>
    </row>
    <row r="27" spans="2:30" ht="15.9" customHeight="1">
      <c r="B27" s="730"/>
      <c r="C27" s="570"/>
      <c r="D27" s="570"/>
      <c r="E27" s="570"/>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731"/>
    </row>
    <row r="28" spans="2:30" ht="15.9" customHeight="1">
      <c r="B28" s="730"/>
      <c r="C28" s="570"/>
      <c r="D28" s="570"/>
      <c r="E28" s="570"/>
      <c r="F28" s="570"/>
      <c r="G28" s="570"/>
      <c r="H28" s="570"/>
      <c r="I28" s="570"/>
      <c r="J28" s="570"/>
      <c r="K28" s="570"/>
      <c r="L28" s="570"/>
      <c r="M28" s="570"/>
      <c r="N28" s="570"/>
      <c r="O28" s="570"/>
      <c r="P28" s="570"/>
      <c r="Q28" s="570"/>
      <c r="R28" s="570"/>
      <c r="S28" s="570"/>
      <c r="T28" s="570"/>
      <c r="U28" s="570"/>
      <c r="V28" s="570"/>
      <c r="W28" s="570"/>
      <c r="X28" s="570"/>
      <c r="Y28" s="570"/>
      <c r="Z28" s="570"/>
      <c r="AA28" s="570"/>
      <c r="AB28" s="570"/>
      <c r="AC28" s="570"/>
      <c r="AD28" s="731"/>
    </row>
    <row r="29" spans="2:30" ht="15.9" customHeight="1">
      <c r="B29" s="730"/>
      <c r="C29" s="570"/>
      <c r="D29" s="570"/>
      <c r="E29" s="570"/>
      <c r="F29" s="570"/>
      <c r="G29" s="570"/>
      <c r="H29" s="570"/>
      <c r="I29" s="570"/>
      <c r="J29" s="570"/>
      <c r="K29" s="570"/>
      <c r="L29" s="570"/>
      <c r="M29" s="570"/>
      <c r="N29" s="570"/>
      <c r="O29" s="570"/>
      <c r="P29" s="570"/>
      <c r="Q29" s="570"/>
      <c r="R29" s="570"/>
      <c r="S29" s="570"/>
      <c r="T29" s="570"/>
      <c r="U29" s="570"/>
      <c r="V29" s="570"/>
      <c r="W29" s="570"/>
      <c r="X29" s="570"/>
      <c r="Y29" s="570"/>
      <c r="Z29" s="570"/>
      <c r="AA29" s="570"/>
      <c r="AB29" s="570"/>
      <c r="AC29" s="570"/>
      <c r="AD29" s="731"/>
    </row>
    <row r="30" spans="2:30" ht="15.9" customHeight="1">
      <c r="B30" s="730"/>
      <c r="C30" s="570"/>
      <c r="D30" s="570"/>
      <c r="E30" s="570"/>
      <c r="F30" s="570"/>
      <c r="G30" s="570"/>
      <c r="H30" s="570"/>
      <c r="I30" s="570"/>
      <c r="J30" s="570"/>
      <c r="K30" s="570"/>
      <c r="L30" s="570"/>
      <c r="M30" s="570"/>
      <c r="N30" s="570"/>
      <c r="O30" s="570"/>
      <c r="P30" s="570"/>
      <c r="Q30" s="570"/>
      <c r="R30" s="570"/>
      <c r="S30" s="570"/>
      <c r="T30" s="570"/>
      <c r="U30" s="570"/>
      <c r="V30" s="570"/>
      <c r="W30" s="570"/>
      <c r="X30" s="570"/>
      <c r="Y30" s="570"/>
      <c r="Z30" s="570"/>
      <c r="AA30" s="570"/>
      <c r="AB30" s="570"/>
      <c r="AC30" s="570"/>
      <c r="AD30" s="731"/>
    </row>
    <row r="31" spans="2:30" ht="15.9" customHeight="1">
      <c r="B31" s="730"/>
      <c r="C31" s="570"/>
      <c r="D31" s="570"/>
      <c r="E31" s="570"/>
      <c r="F31" s="570"/>
      <c r="G31" s="570"/>
      <c r="H31" s="570"/>
      <c r="I31" s="570"/>
      <c r="J31" s="570"/>
      <c r="K31" s="570"/>
      <c r="L31" s="570"/>
      <c r="M31" s="570"/>
      <c r="N31" s="570"/>
      <c r="O31" s="570"/>
      <c r="P31" s="570"/>
      <c r="Q31" s="570"/>
      <c r="R31" s="570"/>
      <c r="S31" s="570"/>
      <c r="T31" s="570"/>
      <c r="U31" s="570"/>
      <c r="V31" s="570"/>
      <c r="W31" s="570"/>
      <c r="X31" s="570"/>
      <c r="Y31" s="570"/>
      <c r="Z31" s="570"/>
      <c r="AA31" s="570"/>
      <c r="AB31" s="570"/>
      <c r="AC31" s="570"/>
      <c r="AD31" s="731"/>
    </row>
    <row r="32" spans="2:30" ht="15.9" customHeight="1">
      <c r="B32" s="730"/>
      <c r="C32" s="570"/>
      <c r="D32" s="570"/>
      <c r="E32" s="570"/>
      <c r="F32" s="570"/>
      <c r="G32" s="570"/>
      <c r="H32" s="570"/>
      <c r="I32" s="570"/>
      <c r="J32" s="570"/>
      <c r="K32" s="570"/>
      <c r="L32" s="570"/>
      <c r="M32" s="570"/>
      <c r="N32" s="570"/>
      <c r="O32" s="570"/>
      <c r="P32" s="570"/>
      <c r="Q32" s="570"/>
      <c r="R32" s="570"/>
      <c r="S32" s="570"/>
      <c r="T32" s="570"/>
      <c r="U32" s="570"/>
      <c r="V32" s="570"/>
      <c r="W32" s="570"/>
      <c r="X32" s="570"/>
      <c r="Y32" s="570"/>
      <c r="Z32" s="570"/>
      <c r="AA32" s="570"/>
      <c r="AB32" s="570"/>
      <c r="AC32" s="570"/>
      <c r="AD32" s="731"/>
    </row>
    <row r="33" spans="2:30" ht="15.9" customHeight="1">
      <c r="B33" s="730"/>
      <c r="C33" s="570"/>
      <c r="D33" s="570"/>
      <c r="E33" s="570"/>
      <c r="F33" s="570"/>
      <c r="G33" s="570"/>
      <c r="H33" s="570"/>
      <c r="I33" s="570"/>
      <c r="J33" s="570"/>
      <c r="K33" s="570"/>
      <c r="L33" s="570"/>
      <c r="M33" s="570"/>
      <c r="N33" s="570"/>
      <c r="O33" s="570"/>
      <c r="P33" s="570"/>
      <c r="Q33" s="570"/>
      <c r="R33" s="570"/>
      <c r="S33" s="570"/>
      <c r="T33" s="570"/>
      <c r="U33" s="570"/>
      <c r="V33" s="570"/>
      <c r="W33" s="570"/>
      <c r="X33" s="570"/>
      <c r="Y33" s="570"/>
      <c r="Z33" s="570"/>
      <c r="AA33" s="570"/>
      <c r="AB33" s="570"/>
      <c r="AC33" s="570"/>
      <c r="AD33" s="731"/>
    </row>
    <row r="34" spans="2:30" ht="15.9" customHeight="1">
      <c r="B34" s="730"/>
      <c r="C34" s="570"/>
      <c r="D34" s="570"/>
      <c r="E34" s="570"/>
      <c r="F34" s="570"/>
      <c r="G34" s="570"/>
      <c r="H34" s="570"/>
      <c r="I34" s="570"/>
      <c r="J34" s="570"/>
      <c r="K34" s="570"/>
      <c r="L34" s="570"/>
      <c r="M34" s="570"/>
      <c r="N34" s="570"/>
      <c r="O34" s="570"/>
      <c r="P34" s="570"/>
      <c r="Q34" s="570"/>
      <c r="R34" s="570"/>
      <c r="S34" s="570"/>
      <c r="T34" s="570"/>
      <c r="U34" s="570"/>
      <c r="V34" s="570"/>
      <c r="W34" s="570"/>
      <c r="X34" s="570"/>
      <c r="Y34" s="570"/>
      <c r="Z34" s="570"/>
      <c r="AA34" s="570"/>
      <c r="AB34" s="570"/>
      <c r="AC34" s="570"/>
      <c r="AD34" s="731"/>
    </row>
    <row r="35" spans="2:30" ht="15.9" customHeight="1">
      <c r="B35" s="730"/>
      <c r="C35" s="570"/>
      <c r="D35" s="570"/>
      <c r="E35" s="570"/>
      <c r="F35" s="570"/>
      <c r="G35" s="570"/>
      <c r="H35" s="570"/>
      <c r="I35" s="570"/>
      <c r="J35" s="570"/>
      <c r="K35" s="570"/>
      <c r="L35" s="570"/>
      <c r="M35" s="570"/>
      <c r="N35" s="570"/>
      <c r="O35" s="570"/>
      <c r="P35" s="570"/>
      <c r="Q35" s="570"/>
      <c r="R35" s="570"/>
      <c r="S35" s="570"/>
      <c r="T35" s="570"/>
      <c r="U35" s="570"/>
      <c r="V35" s="570"/>
      <c r="W35" s="570"/>
      <c r="X35" s="570"/>
      <c r="Y35" s="570"/>
      <c r="Z35" s="570"/>
      <c r="AA35" s="570"/>
      <c r="AB35" s="570"/>
      <c r="AC35" s="570"/>
      <c r="AD35" s="731"/>
    </row>
    <row r="36" spans="2:30" ht="15.9" customHeight="1">
      <c r="B36" s="730"/>
      <c r="C36" s="570"/>
      <c r="D36" s="570"/>
      <c r="E36" s="570"/>
      <c r="F36" s="570"/>
      <c r="G36" s="570"/>
      <c r="H36" s="570"/>
      <c r="I36" s="570"/>
      <c r="J36" s="570"/>
      <c r="K36" s="570"/>
      <c r="L36" s="570"/>
      <c r="M36" s="570"/>
      <c r="N36" s="570"/>
      <c r="O36" s="570"/>
      <c r="P36" s="570"/>
      <c r="Q36" s="570"/>
      <c r="R36" s="570"/>
      <c r="S36" s="570"/>
      <c r="T36" s="570"/>
      <c r="U36" s="570"/>
      <c r="V36" s="570"/>
      <c r="W36" s="570"/>
      <c r="X36" s="570"/>
      <c r="Y36" s="570"/>
      <c r="Z36" s="570"/>
      <c r="AA36" s="570"/>
      <c r="AB36" s="570"/>
      <c r="AC36" s="570"/>
      <c r="AD36" s="731"/>
    </row>
    <row r="37" spans="2:30" ht="15.9" customHeight="1">
      <c r="B37" s="730"/>
      <c r="C37" s="570"/>
      <c r="D37" s="570"/>
      <c r="E37" s="570"/>
      <c r="F37" s="570"/>
      <c r="G37" s="570"/>
      <c r="H37" s="570"/>
      <c r="I37" s="570"/>
      <c r="J37" s="570"/>
      <c r="K37" s="570"/>
      <c r="L37" s="570"/>
      <c r="M37" s="570"/>
      <c r="N37" s="570"/>
      <c r="O37" s="570"/>
      <c r="P37" s="570"/>
      <c r="Q37" s="570"/>
      <c r="R37" s="570"/>
      <c r="S37" s="570"/>
      <c r="T37" s="570"/>
      <c r="U37" s="570"/>
      <c r="V37" s="570"/>
      <c r="W37" s="570"/>
      <c r="X37" s="570"/>
      <c r="Y37" s="570"/>
      <c r="Z37" s="570"/>
      <c r="AA37" s="570"/>
      <c r="AB37" s="570"/>
      <c r="AC37" s="570"/>
      <c r="AD37" s="731"/>
    </row>
    <row r="38" spans="2:30" ht="15.9" customHeight="1">
      <c r="B38" s="730"/>
      <c r="C38" s="570"/>
      <c r="D38" s="570"/>
      <c r="E38" s="570"/>
      <c r="F38" s="570"/>
      <c r="G38" s="570"/>
      <c r="H38" s="570"/>
      <c r="I38" s="570"/>
      <c r="J38" s="570"/>
      <c r="K38" s="570"/>
      <c r="L38" s="570"/>
      <c r="M38" s="570"/>
      <c r="N38" s="570"/>
      <c r="O38" s="570"/>
      <c r="P38" s="570"/>
      <c r="Q38" s="570"/>
      <c r="R38" s="570"/>
      <c r="S38" s="570"/>
      <c r="T38" s="570"/>
      <c r="U38" s="570"/>
      <c r="V38" s="570"/>
      <c r="W38" s="570"/>
      <c r="X38" s="570"/>
      <c r="Y38" s="570"/>
      <c r="Z38" s="570"/>
      <c r="AA38" s="570"/>
      <c r="AB38" s="570"/>
      <c r="AC38" s="570"/>
      <c r="AD38" s="731"/>
    </row>
    <row r="39" spans="2:30" ht="15.9" customHeight="1">
      <c r="B39" s="730"/>
      <c r="C39" s="570"/>
      <c r="D39" s="570"/>
      <c r="E39" s="570"/>
      <c r="F39" s="570"/>
      <c r="G39" s="570"/>
      <c r="H39" s="570"/>
      <c r="I39" s="570"/>
      <c r="J39" s="570"/>
      <c r="K39" s="570"/>
      <c r="L39" s="570"/>
      <c r="M39" s="570"/>
      <c r="N39" s="570"/>
      <c r="O39" s="570"/>
      <c r="P39" s="570"/>
      <c r="Q39" s="570"/>
      <c r="R39" s="570"/>
      <c r="S39" s="570"/>
      <c r="T39" s="570"/>
      <c r="U39" s="570"/>
      <c r="V39" s="570"/>
      <c r="W39" s="570"/>
      <c r="X39" s="570"/>
      <c r="Y39" s="570"/>
      <c r="Z39" s="570"/>
      <c r="AA39" s="570"/>
      <c r="AB39" s="570"/>
      <c r="AC39" s="570"/>
      <c r="AD39" s="731"/>
    </row>
    <row r="40" spans="2:30" ht="15.9" customHeight="1">
      <c r="B40" s="730"/>
      <c r="C40" s="570"/>
      <c r="D40" s="570"/>
      <c r="E40" s="570"/>
      <c r="F40" s="570"/>
      <c r="G40" s="570"/>
      <c r="H40" s="570"/>
      <c r="I40" s="570"/>
      <c r="J40" s="570"/>
      <c r="K40" s="570"/>
      <c r="L40" s="570"/>
      <c r="M40" s="570"/>
      <c r="N40" s="570"/>
      <c r="O40" s="570"/>
      <c r="P40" s="570"/>
      <c r="Q40" s="570"/>
      <c r="R40" s="570"/>
      <c r="S40" s="570"/>
      <c r="T40" s="570"/>
      <c r="U40" s="570"/>
      <c r="V40" s="570"/>
      <c r="W40" s="570"/>
      <c r="X40" s="570"/>
      <c r="Y40" s="570"/>
      <c r="Z40" s="570"/>
      <c r="AA40" s="570"/>
      <c r="AB40" s="570"/>
      <c r="AC40" s="570"/>
      <c r="AD40" s="731"/>
    </row>
    <row r="41" spans="2:30" ht="15.9" customHeight="1">
      <c r="B41" s="730"/>
      <c r="C41" s="570"/>
      <c r="D41" s="570"/>
      <c r="E41" s="570"/>
      <c r="F41" s="570"/>
      <c r="G41" s="570"/>
      <c r="H41" s="570"/>
      <c r="I41" s="570"/>
      <c r="J41" s="570"/>
      <c r="K41" s="570"/>
      <c r="L41" s="570"/>
      <c r="M41" s="570"/>
      <c r="N41" s="570"/>
      <c r="O41" s="570"/>
      <c r="P41" s="570"/>
      <c r="Q41" s="570"/>
      <c r="R41" s="570"/>
      <c r="S41" s="570"/>
      <c r="T41" s="570"/>
      <c r="U41" s="570"/>
      <c r="V41" s="570"/>
      <c r="W41" s="570"/>
      <c r="X41" s="570"/>
      <c r="Y41" s="570"/>
      <c r="Z41" s="570"/>
      <c r="AA41" s="570"/>
      <c r="AB41" s="570"/>
      <c r="AC41" s="570"/>
      <c r="AD41" s="731"/>
    </row>
    <row r="42" spans="2:30" ht="15.9" customHeight="1">
      <c r="B42" s="730"/>
      <c r="C42" s="570"/>
      <c r="D42" s="570"/>
      <c r="E42" s="570"/>
      <c r="F42" s="570"/>
      <c r="G42" s="570"/>
      <c r="H42" s="570"/>
      <c r="I42" s="570"/>
      <c r="J42" s="570"/>
      <c r="K42" s="570"/>
      <c r="L42" s="570"/>
      <c r="M42" s="570"/>
      <c r="N42" s="570"/>
      <c r="O42" s="570"/>
      <c r="P42" s="570"/>
      <c r="Q42" s="570"/>
      <c r="R42" s="570"/>
      <c r="S42" s="570"/>
      <c r="T42" s="570"/>
      <c r="U42" s="570"/>
      <c r="V42" s="570"/>
      <c r="W42" s="570"/>
      <c r="X42" s="570"/>
      <c r="Y42" s="570"/>
      <c r="Z42" s="570"/>
      <c r="AA42" s="570"/>
      <c r="AB42" s="570"/>
      <c r="AC42" s="570"/>
      <c r="AD42" s="731"/>
    </row>
    <row r="43" spans="2:30" ht="15.9" customHeight="1">
      <c r="B43" s="730"/>
      <c r="C43" s="570"/>
      <c r="D43" s="570"/>
      <c r="E43" s="570"/>
      <c r="F43" s="570"/>
      <c r="G43" s="570"/>
      <c r="H43" s="570"/>
      <c r="I43" s="570"/>
      <c r="J43" s="570"/>
      <c r="K43" s="570"/>
      <c r="L43" s="570"/>
      <c r="M43" s="570"/>
      <c r="N43" s="570"/>
      <c r="O43" s="570"/>
      <c r="P43" s="570"/>
      <c r="Q43" s="570"/>
      <c r="R43" s="570"/>
      <c r="S43" s="570"/>
      <c r="T43" s="570"/>
      <c r="U43" s="570"/>
      <c r="V43" s="570"/>
      <c r="W43" s="570"/>
      <c r="X43" s="570"/>
      <c r="Y43" s="570"/>
      <c r="Z43" s="570"/>
      <c r="AA43" s="570"/>
      <c r="AB43" s="570"/>
      <c r="AC43" s="570"/>
      <c r="AD43" s="731"/>
    </row>
    <row r="44" spans="2:30" ht="15.9" customHeight="1">
      <c r="B44" s="730"/>
      <c r="C44" s="570"/>
      <c r="D44" s="570"/>
      <c r="E44" s="570"/>
      <c r="F44" s="570"/>
      <c r="G44" s="570"/>
      <c r="H44" s="570"/>
      <c r="I44" s="570"/>
      <c r="J44" s="570"/>
      <c r="K44" s="570"/>
      <c r="L44" s="570"/>
      <c r="M44" s="570"/>
      <c r="N44" s="570"/>
      <c r="O44" s="570"/>
      <c r="P44" s="570"/>
      <c r="Q44" s="570"/>
      <c r="R44" s="570"/>
      <c r="S44" s="570"/>
      <c r="T44" s="570"/>
      <c r="U44" s="570"/>
      <c r="V44" s="570"/>
      <c r="W44" s="570"/>
      <c r="X44" s="570"/>
      <c r="Y44" s="570"/>
      <c r="Z44" s="570"/>
      <c r="AA44" s="570"/>
      <c r="AB44" s="570"/>
      <c r="AC44" s="570"/>
      <c r="AD44" s="731"/>
    </row>
    <row r="45" spans="2:30" ht="15.9" customHeight="1">
      <c r="B45" s="730"/>
      <c r="C45" s="570"/>
      <c r="D45" s="570"/>
      <c r="E45" s="570"/>
      <c r="F45" s="570"/>
      <c r="G45" s="570"/>
      <c r="H45" s="570"/>
      <c r="I45" s="570"/>
      <c r="J45" s="570"/>
      <c r="K45" s="570"/>
      <c r="L45" s="570"/>
      <c r="M45" s="570"/>
      <c r="N45" s="570"/>
      <c r="O45" s="570"/>
      <c r="P45" s="570"/>
      <c r="Q45" s="570"/>
      <c r="R45" s="570"/>
      <c r="S45" s="570"/>
      <c r="T45" s="570"/>
      <c r="U45" s="570"/>
      <c r="V45" s="570"/>
      <c r="W45" s="570"/>
      <c r="X45" s="570"/>
      <c r="Y45" s="570"/>
      <c r="Z45" s="570"/>
      <c r="AA45" s="570"/>
      <c r="AB45" s="570"/>
      <c r="AC45" s="570"/>
      <c r="AD45" s="731"/>
    </row>
    <row r="46" spans="2:30" ht="15.9" customHeight="1">
      <c r="B46" s="730"/>
      <c r="C46" s="570"/>
      <c r="D46" s="570"/>
      <c r="E46" s="570"/>
      <c r="F46" s="570"/>
      <c r="G46" s="570"/>
      <c r="H46" s="570"/>
      <c r="I46" s="570"/>
      <c r="J46" s="570"/>
      <c r="K46" s="570"/>
      <c r="L46" s="570"/>
      <c r="M46" s="570"/>
      <c r="N46" s="570"/>
      <c r="O46" s="570"/>
      <c r="P46" s="570"/>
      <c r="Q46" s="570"/>
      <c r="R46" s="570"/>
      <c r="S46" s="570"/>
      <c r="T46" s="570"/>
      <c r="U46" s="570"/>
      <c r="V46" s="570"/>
      <c r="W46" s="570"/>
      <c r="X46" s="570"/>
      <c r="Y46" s="570"/>
      <c r="Z46" s="570"/>
      <c r="AA46" s="570"/>
      <c r="AB46" s="570"/>
      <c r="AC46" s="570"/>
      <c r="AD46" s="731"/>
    </row>
    <row r="47" spans="2:30" ht="15.9" customHeight="1">
      <c r="B47" s="730"/>
      <c r="C47" s="570"/>
      <c r="D47" s="570"/>
      <c r="E47" s="570"/>
      <c r="F47" s="570"/>
      <c r="G47" s="570"/>
      <c r="H47" s="570"/>
      <c r="I47" s="570"/>
      <c r="J47" s="570"/>
      <c r="K47" s="570"/>
      <c r="L47" s="570"/>
      <c r="M47" s="570"/>
      <c r="N47" s="570"/>
      <c r="O47" s="570"/>
      <c r="P47" s="570"/>
      <c r="Q47" s="570"/>
      <c r="R47" s="570"/>
      <c r="S47" s="570"/>
      <c r="T47" s="570"/>
      <c r="U47" s="570"/>
      <c r="V47" s="570"/>
      <c r="W47" s="570"/>
      <c r="X47" s="570"/>
      <c r="Y47" s="570"/>
      <c r="Z47" s="570"/>
      <c r="AA47" s="570"/>
      <c r="AB47" s="570"/>
      <c r="AC47" s="570"/>
      <c r="AD47" s="731"/>
    </row>
    <row r="48" spans="2:30" ht="15.9" customHeight="1">
      <c r="B48" s="730"/>
      <c r="C48" s="570"/>
      <c r="D48" s="570"/>
      <c r="E48" s="570"/>
      <c r="F48" s="570"/>
      <c r="G48" s="570"/>
      <c r="H48" s="570"/>
      <c r="I48" s="570"/>
      <c r="J48" s="570"/>
      <c r="K48" s="570"/>
      <c r="L48" s="570"/>
      <c r="M48" s="570"/>
      <c r="N48" s="570"/>
      <c r="O48" s="570"/>
      <c r="P48" s="570"/>
      <c r="Q48" s="570"/>
      <c r="R48" s="570"/>
      <c r="S48" s="570"/>
      <c r="T48" s="570"/>
      <c r="U48" s="570"/>
      <c r="V48" s="570"/>
      <c r="W48" s="570"/>
      <c r="X48" s="570"/>
      <c r="Y48" s="570"/>
      <c r="Z48" s="570"/>
      <c r="AA48" s="570"/>
      <c r="AB48" s="570"/>
      <c r="AC48" s="570"/>
      <c r="AD48" s="731"/>
    </row>
    <row r="49" spans="2:30" ht="15.9" customHeight="1">
      <c r="B49" s="730"/>
      <c r="C49" s="570"/>
      <c r="D49" s="570"/>
      <c r="E49" s="570"/>
      <c r="F49" s="570"/>
      <c r="G49" s="570"/>
      <c r="H49" s="570"/>
      <c r="I49" s="570"/>
      <c r="J49" s="570"/>
      <c r="K49" s="570"/>
      <c r="L49" s="570"/>
      <c r="M49" s="570"/>
      <c r="N49" s="570"/>
      <c r="O49" s="570"/>
      <c r="P49" s="570"/>
      <c r="Q49" s="570"/>
      <c r="R49" s="570"/>
      <c r="S49" s="570"/>
      <c r="T49" s="570"/>
      <c r="U49" s="570"/>
      <c r="V49" s="570"/>
      <c r="W49" s="570"/>
      <c r="X49" s="570"/>
      <c r="Y49" s="570"/>
      <c r="Z49" s="570"/>
      <c r="AA49" s="570"/>
      <c r="AB49" s="570"/>
      <c r="AC49" s="570"/>
      <c r="AD49" s="731"/>
    </row>
    <row r="50" spans="2:30" ht="15.9" customHeight="1" thickBot="1">
      <c r="B50" s="732"/>
      <c r="C50" s="733"/>
      <c r="D50" s="733"/>
      <c r="E50" s="733"/>
      <c r="F50" s="733"/>
      <c r="G50" s="733"/>
      <c r="H50" s="733"/>
      <c r="I50" s="733"/>
      <c r="J50" s="733"/>
      <c r="K50" s="733"/>
      <c r="L50" s="733"/>
      <c r="M50" s="733"/>
      <c r="N50" s="733"/>
      <c r="O50" s="733"/>
      <c r="P50" s="733"/>
      <c r="Q50" s="733"/>
      <c r="R50" s="733"/>
      <c r="S50" s="733"/>
      <c r="T50" s="733"/>
      <c r="U50" s="733"/>
      <c r="V50" s="733"/>
      <c r="W50" s="733"/>
      <c r="X50" s="733"/>
      <c r="Y50" s="733"/>
      <c r="Z50" s="733"/>
      <c r="AA50" s="733"/>
      <c r="AB50" s="733"/>
      <c r="AC50" s="733"/>
      <c r="AD50" s="734"/>
    </row>
  </sheetData>
  <mergeCells count="6">
    <mergeCell ref="B13:AD50"/>
    <mergeCell ref="A1:AE1"/>
    <mergeCell ref="B3:AD9"/>
    <mergeCell ref="B10:AD10"/>
    <mergeCell ref="B11:AD11"/>
    <mergeCell ref="B12:AD12"/>
  </mergeCells>
  <phoneticPr fontId="3"/>
  <pageMargins left="0.59055118110236227" right="0" top="0.59055118110236227" bottom="0.19685039370078741" header="0.51181102362204722" footer="0.51181102362204722"/>
  <pageSetup paperSize="9" orientation="portrait" blackAndWhite="1"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9FFCC"/>
  </sheetPr>
  <dimension ref="A1:AQ47"/>
  <sheetViews>
    <sheetView showGridLines="0" view="pageBreakPreview" zoomScaleNormal="100" zoomScaleSheetLayoutView="100" workbookViewId="0">
      <selection sqref="A1:J1"/>
    </sheetView>
  </sheetViews>
  <sheetFormatPr defaultColWidth="6.6640625" defaultRowHeight="20.100000000000001" customHeight="1"/>
  <cols>
    <col min="1" max="1" width="2.6640625" style="76" customWidth="1"/>
    <col min="2" max="44" width="2.44140625" style="76" customWidth="1"/>
    <col min="45" max="16384" width="6.6640625" style="76"/>
  </cols>
  <sheetData>
    <row r="1" spans="1:43" ht="20.100000000000001" customHeight="1">
      <c r="A1" s="563" t="s">
        <v>287</v>
      </c>
      <c r="B1" s="563"/>
      <c r="C1" s="563"/>
      <c r="D1" s="563"/>
      <c r="E1" s="563"/>
      <c r="F1" s="563"/>
      <c r="G1" s="563"/>
      <c r="H1" s="563"/>
      <c r="I1" s="563"/>
      <c r="J1" s="563"/>
      <c r="AO1" s="76" t="s">
        <v>288</v>
      </c>
    </row>
    <row r="2" spans="1:43" ht="20.100000000000001" customHeight="1">
      <c r="A2" s="753" t="s">
        <v>289</v>
      </c>
      <c r="B2" s="753"/>
      <c r="C2" s="753"/>
      <c r="D2" s="753"/>
      <c r="E2" s="753"/>
      <c r="F2" s="753"/>
      <c r="G2" s="753"/>
      <c r="H2" s="753"/>
      <c r="I2" s="753"/>
      <c r="J2" s="753"/>
      <c r="K2" s="753"/>
      <c r="L2" s="753"/>
      <c r="M2" s="753"/>
      <c r="N2" s="753"/>
      <c r="O2" s="753"/>
      <c r="P2" s="753"/>
      <c r="Q2" s="753"/>
      <c r="R2" s="753"/>
      <c r="S2" s="753"/>
      <c r="T2" s="753"/>
      <c r="U2" s="753"/>
      <c r="V2" s="753"/>
      <c r="W2" s="753"/>
      <c r="X2" s="753"/>
      <c r="Y2" s="753"/>
      <c r="Z2" s="753"/>
      <c r="AA2" s="753"/>
      <c r="AB2" s="753"/>
      <c r="AC2" s="753"/>
      <c r="AD2" s="753"/>
      <c r="AE2" s="753"/>
      <c r="AF2" s="753"/>
      <c r="AG2" s="753"/>
      <c r="AH2" s="753"/>
      <c r="AI2" s="753"/>
      <c r="AJ2" s="753"/>
      <c r="AK2" s="753"/>
      <c r="AL2" s="753"/>
      <c r="AM2" s="753"/>
      <c r="AN2" s="753"/>
      <c r="AO2" s="753"/>
      <c r="AP2" s="753"/>
      <c r="AQ2" s="753"/>
    </row>
    <row r="3" spans="1:43" ht="20.100000000000001" customHeight="1">
      <c r="A3" s="570" t="s">
        <v>136</v>
      </c>
      <c r="B3" s="570"/>
      <c r="C3" s="570"/>
      <c r="D3" s="570"/>
      <c r="E3" s="570"/>
      <c r="F3" s="570"/>
      <c r="G3" s="570"/>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0"/>
      <c r="AG3" s="570"/>
      <c r="AH3" s="570"/>
      <c r="AI3" s="570"/>
      <c r="AJ3" s="570"/>
      <c r="AK3" s="570"/>
      <c r="AL3" s="570"/>
      <c r="AM3" s="570"/>
      <c r="AN3" s="570"/>
      <c r="AO3" s="570"/>
      <c r="AP3" s="570"/>
      <c r="AQ3" s="570"/>
    </row>
    <row r="4" spans="1:43" ht="20.100000000000001" customHeight="1">
      <c r="A4" s="753" t="s">
        <v>290</v>
      </c>
      <c r="B4" s="753"/>
      <c r="C4" s="753"/>
      <c r="D4" s="753"/>
      <c r="E4" s="753"/>
      <c r="F4" s="753"/>
      <c r="G4" s="753"/>
      <c r="H4" s="753"/>
      <c r="I4" s="753"/>
      <c r="J4" s="753"/>
      <c r="K4" s="753"/>
      <c r="L4" s="753"/>
      <c r="M4" s="753"/>
      <c r="N4" s="753"/>
      <c r="O4" s="753"/>
      <c r="P4" s="753"/>
      <c r="Q4" s="753"/>
      <c r="R4" s="753"/>
      <c r="S4" s="753"/>
      <c r="T4" s="753"/>
      <c r="U4" s="753"/>
      <c r="V4" s="753"/>
      <c r="W4" s="753"/>
      <c r="X4" s="753"/>
      <c r="Y4" s="753"/>
      <c r="Z4" s="753"/>
      <c r="AA4" s="753"/>
      <c r="AB4" s="753"/>
      <c r="AC4" s="753"/>
      <c r="AD4" s="753"/>
      <c r="AE4" s="753"/>
      <c r="AF4" s="753"/>
      <c r="AG4" s="753"/>
      <c r="AH4" s="753"/>
      <c r="AI4" s="753"/>
      <c r="AJ4" s="753"/>
      <c r="AK4" s="753"/>
      <c r="AL4" s="753"/>
      <c r="AM4" s="753"/>
      <c r="AN4" s="753"/>
      <c r="AO4" s="753"/>
      <c r="AP4" s="753"/>
      <c r="AQ4" s="753"/>
    </row>
    <row r="5" spans="1:43" ht="20.100000000000001" customHeight="1">
      <c r="A5" s="199"/>
      <c r="B5" s="199"/>
      <c r="C5" s="199"/>
      <c r="D5" s="199"/>
      <c r="E5" s="199"/>
      <c r="F5" s="199"/>
      <c r="G5" s="199"/>
      <c r="H5" s="199"/>
      <c r="I5" s="199"/>
      <c r="J5" s="199"/>
      <c r="K5" s="199"/>
      <c r="L5" s="199"/>
      <c r="M5" s="199"/>
      <c r="N5" s="199"/>
    </row>
    <row r="6" spans="1:43" ht="20.100000000000001" customHeight="1">
      <c r="A6" s="76" t="s">
        <v>291</v>
      </c>
    </row>
    <row r="7" spans="1:43" ht="20.100000000000001" customHeight="1">
      <c r="B7" s="754" t="s">
        <v>292</v>
      </c>
      <c r="C7" s="755"/>
      <c r="D7" s="755"/>
      <c r="E7" s="755"/>
      <c r="F7" s="755"/>
      <c r="G7" s="755"/>
      <c r="H7" s="756"/>
      <c r="I7" s="754" t="s">
        <v>311</v>
      </c>
      <c r="J7" s="755"/>
      <c r="K7" s="755"/>
      <c r="L7" s="755"/>
      <c r="M7" s="755"/>
      <c r="N7" s="755"/>
      <c r="O7" s="755"/>
      <c r="P7" s="755"/>
      <c r="Q7" s="755"/>
      <c r="R7" s="755"/>
      <c r="S7" s="755"/>
      <c r="T7" s="755"/>
      <c r="U7" s="755"/>
      <c r="V7" s="755"/>
      <c r="W7" s="755"/>
      <c r="X7" s="755"/>
      <c r="Y7" s="755"/>
      <c r="Z7" s="755"/>
      <c r="AA7" s="755"/>
      <c r="AB7" s="755"/>
      <c r="AC7" s="755"/>
      <c r="AD7" s="755"/>
      <c r="AE7" s="755"/>
      <c r="AF7" s="755"/>
      <c r="AG7" s="755"/>
      <c r="AH7" s="755"/>
      <c r="AI7" s="755"/>
      <c r="AJ7" s="755"/>
      <c r="AK7" s="755"/>
      <c r="AL7" s="755"/>
      <c r="AM7" s="755"/>
      <c r="AN7" s="755"/>
      <c r="AO7" s="755"/>
      <c r="AP7" s="755"/>
      <c r="AQ7" s="756"/>
    </row>
    <row r="8" spans="1:43" ht="20.100000000000001" customHeight="1">
      <c r="B8" s="336" t="s">
        <v>176</v>
      </c>
      <c r="C8" s="84"/>
      <c r="D8" s="207" t="s">
        <v>306</v>
      </c>
      <c r="E8" s="84"/>
      <c r="F8" s="207" t="s">
        <v>307</v>
      </c>
      <c r="G8" s="84"/>
      <c r="H8" s="207" t="s">
        <v>203</v>
      </c>
      <c r="I8" s="479" t="s">
        <v>176</v>
      </c>
      <c r="J8" s="480"/>
      <c r="K8" s="207" t="s">
        <v>306</v>
      </c>
      <c r="L8" s="480"/>
      <c r="M8" s="207" t="s">
        <v>307</v>
      </c>
      <c r="N8" s="480"/>
      <c r="O8" s="207" t="s">
        <v>203</v>
      </c>
      <c r="P8" s="479" t="s">
        <v>176</v>
      </c>
      <c r="Q8" s="480"/>
      <c r="R8" s="207" t="s">
        <v>306</v>
      </c>
      <c r="S8" s="480"/>
      <c r="T8" s="207" t="s">
        <v>307</v>
      </c>
      <c r="U8" s="480"/>
      <c r="V8" s="207" t="s">
        <v>203</v>
      </c>
      <c r="W8" s="479" t="s">
        <v>176</v>
      </c>
      <c r="X8" s="480"/>
      <c r="Y8" s="207" t="s">
        <v>306</v>
      </c>
      <c r="Z8" s="480"/>
      <c r="AA8" s="207" t="s">
        <v>307</v>
      </c>
      <c r="AB8" s="480"/>
      <c r="AC8" s="207" t="s">
        <v>203</v>
      </c>
      <c r="AD8" s="479" t="s">
        <v>176</v>
      </c>
      <c r="AE8" s="480"/>
      <c r="AF8" s="207" t="s">
        <v>306</v>
      </c>
      <c r="AG8" s="480"/>
      <c r="AH8" s="207" t="s">
        <v>307</v>
      </c>
      <c r="AI8" s="480"/>
      <c r="AJ8" s="207" t="s">
        <v>203</v>
      </c>
      <c r="AK8" s="479"/>
      <c r="AL8" s="480"/>
      <c r="AM8" s="207" t="s">
        <v>306</v>
      </c>
      <c r="AN8" s="480"/>
      <c r="AO8" s="207" t="s">
        <v>307</v>
      </c>
      <c r="AP8" s="480"/>
      <c r="AQ8" s="208" t="s">
        <v>203</v>
      </c>
    </row>
    <row r="9" spans="1:43" ht="30" customHeight="1">
      <c r="B9" s="830" t="s">
        <v>176</v>
      </c>
      <c r="C9" s="831"/>
      <c r="D9" s="831"/>
      <c r="E9" s="831"/>
      <c r="F9" s="831"/>
      <c r="G9" s="831"/>
      <c r="H9" s="831"/>
      <c r="I9" s="832"/>
      <c r="J9" s="833"/>
      <c r="K9" s="833"/>
      <c r="L9" s="833"/>
      <c r="M9" s="833"/>
      <c r="N9" s="833"/>
      <c r="O9" s="833"/>
      <c r="P9" s="834"/>
      <c r="Q9" s="835"/>
      <c r="R9" s="835"/>
      <c r="S9" s="835"/>
      <c r="T9" s="835"/>
      <c r="U9" s="835"/>
      <c r="V9" s="835"/>
      <c r="W9" s="834"/>
      <c r="X9" s="835"/>
      <c r="Y9" s="835"/>
      <c r="Z9" s="835"/>
      <c r="AA9" s="835"/>
      <c r="AB9" s="835"/>
      <c r="AC9" s="835"/>
      <c r="AD9" s="834"/>
      <c r="AE9" s="835"/>
      <c r="AF9" s="835"/>
      <c r="AG9" s="835"/>
      <c r="AH9" s="835"/>
      <c r="AI9" s="835"/>
      <c r="AJ9" s="835"/>
      <c r="AK9" s="834"/>
      <c r="AL9" s="835"/>
      <c r="AM9" s="835"/>
      <c r="AN9" s="835"/>
      <c r="AO9" s="835"/>
      <c r="AP9" s="835"/>
      <c r="AQ9" s="835"/>
    </row>
    <row r="10" spans="1:43" ht="30" customHeight="1">
      <c r="B10" s="200"/>
      <c r="C10" s="200"/>
      <c r="D10" s="200"/>
      <c r="E10" s="200"/>
      <c r="F10" s="200"/>
      <c r="G10" s="201"/>
      <c r="H10" s="201"/>
      <c r="I10" s="202"/>
      <c r="J10" s="202"/>
      <c r="K10" s="202"/>
      <c r="L10" s="202"/>
      <c r="M10" s="202"/>
      <c r="N10" s="202"/>
    </row>
    <row r="11" spans="1:43" ht="20.100000000000001" customHeight="1">
      <c r="A11" s="101" t="s">
        <v>293</v>
      </c>
    </row>
    <row r="12" spans="1:43" ht="20.100000000000001" customHeight="1">
      <c r="B12" s="76" t="s">
        <v>294</v>
      </c>
      <c r="AQ12" s="231"/>
    </row>
    <row r="13" spans="1:43" s="108" customFormat="1" ht="14.25" customHeight="1">
      <c r="B13" s="738" t="s">
        <v>295</v>
      </c>
      <c r="C13" s="739"/>
      <c r="D13" s="739"/>
      <c r="E13" s="739"/>
      <c r="F13" s="739"/>
      <c r="G13" s="739"/>
      <c r="H13" s="481"/>
      <c r="I13" s="485"/>
      <c r="J13" s="205" t="s">
        <v>306</v>
      </c>
      <c r="K13" s="485"/>
      <c r="L13" s="205" t="s">
        <v>307</v>
      </c>
      <c r="M13" s="485"/>
      <c r="N13" s="205" t="s">
        <v>203</v>
      </c>
      <c r="O13" s="481"/>
      <c r="P13" s="485"/>
      <c r="Q13" s="205" t="s">
        <v>306</v>
      </c>
      <c r="R13" s="485"/>
      <c r="S13" s="205" t="s">
        <v>307</v>
      </c>
      <c r="T13" s="485"/>
      <c r="U13" s="206" t="s">
        <v>203</v>
      </c>
      <c r="V13" s="483" t="s">
        <v>176</v>
      </c>
      <c r="W13" s="485"/>
      <c r="X13" s="205" t="s">
        <v>306</v>
      </c>
      <c r="Y13" s="485"/>
      <c r="Z13" s="205" t="s">
        <v>307</v>
      </c>
      <c r="AA13" s="485"/>
      <c r="AB13" s="206" t="s">
        <v>203</v>
      </c>
      <c r="AC13" s="483" t="s">
        <v>176</v>
      </c>
      <c r="AD13" s="485"/>
      <c r="AE13" s="205" t="s">
        <v>306</v>
      </c>
      <c r="AF13" s="485"/>
      <c r="AG13" s="205" t="s">
        <v>307</v>
      </c>
      <c r="AH13" s="485"/>
      <c r="AI13" s="206" t="s">
        <v>203</v>
      </c>
      <c r="AJ13" s="483"/>
      <c r="AK13" s="485"/>
      <c r="AL13" s="205" t="s">
        <v>306</v>
      </c>
      <c r="AM13" s="485"/>
      <c r="AN13" s="205" t="s">
        <v>307</v>
      </c>
      <c r="AO13" s="485"/>
      <c r="AP13" s="206" t="s">
        <v>203</v>
      </c>
    </row>
    <row r="14" spans="1:43" s="108" customFormat="1" ht="14.25" customHeight="1">
      <c r="B14" s="740"/>
      <c r="C14" s="741"/>
      <c r="D14" s="741"/>
      <c r="E14" s="741"/>
      <c r="F14" s="741"/>
      <c r="G14" s="741"/>
      <c r="H14" s="836" t="s">
        <v>308</v>
      </c>
      <c r="I14" s="824"/>
      <c r="J14" s="824"/>
      <c r="K14" s="824"/>
      <c r="L14" s="824"/>
      <c r="M14" s="824"/>
      <c r="N14" s="824"/>
      <c r="O14" s="836" t="s">
        <v>308</v>
      </c>
      <c r="P14" s="824"/>
      <c r="Q14" s="824"/>
      <c r="R14" s="824"/>
      <c r="S14" s="824"/>
      <c r="T14" s="824"/>
      <c r="U14" s="825"/>
      <c r="V14" s="824" t="s">
        <v>308</v>
      </c>
      <c r="W14" s="824"/>
      <c r="X14" s="824"/>
      <c r="Y14" s="824"/>
      <c r="Z14" s="824"/>
      <c r="AA14" s="824"/>
      <c r="AB14" s="825"/>
      <c r="AC14" s="824" t="s">
        <v>308</v>
      </c>
      <c r="AD14" s="824"/>
      <c r="AE14" s="824"/>
      <c r="AF14" s="824"/>
      <c r="AG14" s="824"/>
      <c r="AH14" s="824"/>
      <c r="AI14" s="825"/>
      <c r="AJ14" s="824" t="s">
        <v>308</v>
      </c>
      <c r="AK14" s="824"/>
      <c r="AL14" s="824"/>
      <c r="AM14" s="824"/>
      <c r="AN14" s="824"/>
      <c r="AO14" s="824"/>
      <c r="AP14" s="825"/>
    </row>
    <row r="15" spans="1:43" s="108" customFormat="1" ht="14.25" customHeight="1">
      <c r="B15" s="740"/>
      <c r="C15" s="741"/>
      <c r="D15" s="741"/>
      <c r="E15" s="741"/>
      <c r="F15" s="741"/>
      <c r="G15" s="741"/>
      <c r="H15" s="482"/>
      <c r="I15" s="480"/>
      <c r="J15" s="413" t="s">
        <v>306</v>
      </c>
      <c r="K15" s="480"/>
      <c r="L15" s="413" t="s">
        <v>307</v>
      </c>
      <c r="M15" s="480"/>
      <c r="N15" s="413" t="s">
        <v>203</v>
      </c>
      <c r="O15" s="482"/>
      <c r="P15" s="480"/>
      <c r="Q15" s="413" t="s">
        <v>306</v>
      </c>
      <c r="R15" s="480"/>
      <c r="S15" s="413" t="s">
        <v>307</v>
      </c>
      <c r="T15" s="480"/>
      <c r="U15" s="459" t="s">
        <v>203</v>
      </c>
      <c r="V15" s="484" t="s">
        <v>176</v>
      </c>
      <c r="W15" s="480"/>
      <c r="X15" s="413" t="s">
        <v>306</v>
      </c>
      <c r="Y15" s="480"/>
      <c r="Z15" s="413" t="s">
        <v>307</v>
      </c>
      <c r="AA15" s="480"/>
      <c r="AB15" s="459" t="s">
        <v>203</v>
      </c>
      <c r="AC15" s="484" t="s">
        <v>176</v>
      </c>
      <c r="AD15" s="480"/>
      <c r="AE15" s="413" t="s">
        <v>306</v>
      </c>
      <c r="AF15" s="480"/>
      <c r="AG15" s="413" t="s">
        <v>307</v>
      </c>
      <c r="AH15" s="480"/>
      <c r="AI15" s="459" t="s">
        <v>203</v>
      </c>
      <c r="AJ15" s="484"/>
      <c r="AK15" s="480"/>
      <c r="AL15" s="413" t="s">
        <v>306</v>
      </c>
      <c r="AM15" s="480"/>
      <c r="AN15" s="413" t="s">
        <v>307</v>
      </c>
      <c r="AO15" s="480"/>
      <c r="AP15" s="459" t="s">
        <v>203</v>
      </c>
    </row>
    <row r="16" spans="1:43" s="108" customFormat="1" ht="14.25" customHeight="1">
      <c r="B16" s="742"/>
      <c r="C16" s="743"/>
      <c r="D16" s="743"/>
      <c r="E16" s="743"/>
      <c r="F16" s="743"/>
      <c r="G16" s="743"/>
      <c r="H16" s="744" t="s">
        <v>555</v>
      </c>
      <c r="I16" s="745"/>
      <c r="J16" s="745"/>
      <c r="K16" s="745"/>
      <c r="L16" s="745"/>
      <c r="M16" s="745"/>
      <c r="N16" s="746"/>
      <c r="O16" s="744" t="s">
        <v>555</v>
      </c>
      <c r="P16" s="745"/>
      <c r="Q16" s="745"/>
      <c r="R16" s="745"/>
      <c r="S16" s="745"/>
      <c r="T16" s="745"/>
      <c r="U16" s="746"/>
      <c r="V16" s="744" t="s">
        <v>555</v>
      </c>
      <c r="W16" s="745"/>
      <c r="X16" s="745"/>
      <c r="Y16" s="745"/>
      <c r="Z16" s="745"/>
      <c r="AA16" s="745"/>
      <c r="AB16" s="746"/>
      <c r="AC16" s="744" t="s">
        <v>555</v>
      </c>
      <c r="AD16" s="745"/>
      <c r="AE16" s="745"/>
      <c r="AF16" s="745"/>
      <c r="AG16" s="745"/>
      <c r="AH16" s="745"/>
      <c r="AI16" s="746"/>
      <c r="AJ16" s="744" t="s">
        <v>555</v>
      </c>
      <c r="AK16" s="745"/>
      <c r="AL16" s="745"/>
      <c r="AM16" s="745"/>
      <c r="AN16" s="745"/>
      <c r="AO16" s="745"/>
      <c r="AP16" s="746"/>
    </row>
    <row r="17" spans="2:42" s="108" customFormat="1" ht="12.9" customHeight="1">
      <c r="B17" s="738" t="s">
        <v>296</v>
      </c>
      <c r="C17" s="739"/>
      <c r="D17" s="739"/>
      <c r="E17" s="739"/>
      <c r="F17" s="739"/>
      <c r="G17" s="739"/>
      <c r="H17" s="740" t="s">
        <v>297</v>
      </c>
      <c r="I17" s="741"/>
      <c r="J17" s="741"/>
      <c r="K17" s="826"/>
      <c r="L17" s="740" t="s">
        <v>298</v>
      </c>
      <c r="M17" s="741"/>
      <c r="N17" s="826"/>
      <c r="O17" s="740" t="s">
        <v>297</v>
      </c>
      <c r="P17" s="741"/>
      <c r="Q17" s="741"/>
      <c r="R17" s="826"/>
      <c r="S17" s="740" t="s">
        <v>298</v>
      </c>
      <c r="T17" s="741"/>
      <c r="U17" s="826"/>
      <c r="V17" s="740" t="s">
        <v>297</v>
      </c>
      <c r="W17" s="741"/>
      <c r="X17" s="741"/>
      <c r="Y17" s="826"/>
      <c r="Z17" s="740" t="s">
        <v>298</v>
      </c>
      <c r="AA17" s="741"/>
      <c r="AB17" s="826"/>
      <c r="AC17" s="740" t="s">
        <v>297</v>
      </c>
      <c r="AD17" s="741"/>
      <c r="AE17" s="741"/>
      <c r="AF17" s="826"/>
      <c r="AG17" s="740" t="s">
        <v>298</v>
      </c>
      <c r="AH17" s="741"/>
      <c r="AI17" s="826"/>
      <c r="AJ17" s="740" t="s">
        <v>297</v>
      </c>
      <c r="AK17" s="741"/>
      <c r="AL17" s="741"/>
      <c r="AM17" s="826"/>
      <c r="AN17" s="740" t="s">
        <v>298</v>
      </c>
      <c r="AO17" s="741"/>
      <c r="AP17" s="826"/>
    </row>
    <row r="18" spans="2:42" s="108" customFormat="1" ht="12.9" customHeight="1">
      <c r="B18" s="828" t="s">
        <v>299</v>
      </c>
      <c r="C18" s="829"/>
      <c r="D18" s="829"/>
      <c r="E18" s="829"/>
      <c r="F18" s="829"/>
      <c r="G18" s="829"/>
      <c r="H18" s="742"/>
      <c r="I18" s="743"/>
      <c r="J18" s="743"/>
      <c r="K18" s="827"/>
      <c r="L18" s="742"/>
      <c r="M18" s="743"/>
      <c r="N18" s="827"/>
      <c r="O18" s="742"/>
      <c r="P18" s="743"/>
      <c r="Q18" s="743"/>
      <c r="R18" s="827"/>
      <c r="S18" s="742"/>
      <c r="T18" s="743"/>
      <c r="U18" s="827"/>
      <c r="V18" s="742"/>
      <c r="W18" s="743"/>
      <c r="X18" s="743"/>
      <c r="Y18" s="827"/>
      <c r="Z18" s="742"/>
      <c r="AA18" s="743"/>
      <c r="AB18" s="827"/>
      <c r="AC18" s="742"/>
      <c r="AD18" s="743"/>
      <c r="AE18" s="743"/>
      <c r="AF18" s="827"/>
      <c r="AG18" s="742"/>
      <c r="AH18" s="743"/>
      <c r="AI18" s="827"/>
      <c r="AJ18" s="742"/>
      <c r="AK18" s="743"/>
      <c r="AL18" s="743"/>
      <c r="AM18" s="827"/>
      <c r="AN18" s="742"/>
      <c r="AO18" s="743"/>
      <c r="AP18" s="827"/>
    </row>
    <row r="19" spans="2:42" s="108" customFormat="1" ht="20.100000000000001" customHeight="1">
      <c r="B19" s="810" t="s">
        <v>300</v>
      </c>
      <c r="C19" s="811"/>
      <c r="D19" s="738" t="s">
        <v>301</v>
      </c>
      <c r="E19" s="739"/>
      <c r="F19" s="739"/>
      <c r="G19" s="739"/>
      <c r="H19" s="767"/>
      <c r="I19" s="768"/>
      <c r="J19" s="768"/>
      <c r="K19" s="769"/>
      <c r="L19" s="772"/>
      <c r="M19" s="773"/>
      <c r="N19" s="774"/>
      <c r="O19" s="767"/>
      <c r="P19" s="768"/>
      <c r="Q19" s="768"/>
      <c r="R19" s="769"/>
      <c r="S19" s="772"/>
      <c r="T19" s="773"/>
      <c r="U19" s="774"/>
      <c r="V19" s="767"/>
      <c r="W19" s="768"/>
      <c r="X19" s="768"/>
      <c r="Y19" s="769"/>
      <c r="Z19" s="772"/>
      <c r="AA19" s="773"/>
      <c r="AB19" s="774"/>
      <c r="AC19" s="767"/>
      <c r="AD19" s="768"/>
      <c r="AE19" s="768"/>
      <c r="AF19" s="769"/>
      <c r="AG19" s="772"/>
      <c r="AH19" s="773"/>
      <c r="AI19" s="774"/>
      <c r="AJ19" s="767"/>
      <c r="AK19" s="768"/>
      <c r="AL19" s="768"/>
      <c r="AM19" s="769"/>
      <c r="AN19" s="772"/>
      <c r="AO19" s="773"/>
      <c r="AP19" s="774"/>
    </row>
    <row r="20" spans="2:42" s="108" customFormat="1" ht="20.100000000000001" customHeight="1">
      <c r="B20" s="812"/>
      <c r="C20" s="813"/>
      <c r="D20" s="742"/>
      <c r="E20" s="743"/>
      <c r="F20" s="743"/>
      <c r="G20" s="743"/>
      <c r="H20" s="770"/>
      <c r="I20" s="771"/>
      <c r="J20" s="771"/>
      <c r="K20" s="775"/>
      <c r="L20" s="770"/>
      <c r="M20" s="771"/>
      <c r="N20" s="775"/>
      <c r="O20" s="770"/>
      <c r="P20" s="771"/>
      <c r="Q20" s="771"/>
      <c r="R20" s="771"/>
      <c r="S20" s="770"/>
      <c r="T20" s="771"/>
      <c r="U20" s="775"/>
      <c r="V20" s="770"/>
      <c r="W20" s="771"/>
      <c r="X20" s="771"/>
      <c r="Y20" s="771"/>
      <c r="Z20" s="770"/>
      <c r="AA20" s="771"/>
      <c r="AB20" s="775"/>
      <c r="AC20" s="770"/>
      <c r="AD20" s="771"/>
      <c r="AE20" s="771"/>
      <c r="AF20" s="771"/>
      <c r="AG20" s="770"/>
      <c r="AH20" s="771"/>
      <c r="AI20" s="775"/>
      <c r="AJ20" s="770"/>
      <c r="AK20" s="771"/>
      <c r="AL20" s="771"/>
      <c r="AM20" s="771"/>
      <c r="AN20" s="770"/>
      <c r="AO20" s="771"/>
      <c r="AP20" s="775"/>
    </row>
    <row r="21" spans="2:42" s="108" customFormat="1" ht="20.100000000000001" customHeight="1">
      <c r="B21" s="812"/>
      <c r="C21" s="813"/>
      <c r="D21" s="751" t="s">
        <v>310</v>
      </c>
      <c r="E21" s="752"/>
      <c r="F21" s="752"/>
      <c r="G21" s="752"/>
      <c r="H21" s="816"/>
      <c r="I21" s="766"/>
      <c r="J21" s="766"/>
      <c r="K21" s="817"/>
      <c r="L21" s="776"/>
      <c r="M21" s="777"/>
      <c r="N21" s="778"/>
      <c r="O21" s="766"/>
      <c r="P21" s="766"/>
      <c r="Q21" s="766"/>
      <c r="R21" s="766"/>
      <c r="S21" s="776"/>
      <c r="T21" s="777"/>
      <c r="U21" s="778"/>
      <c r="V21" s="766"/>
      <c r="W21" s="766"/>
      <c r="X21" s="766"/>
      <c r="Y21" s="766"/>
      <c r="Z21" s="776"/>
      <c r="AA21" s="777"/>
      <c r="AB21" s="778"/>
      <c r="AC21" s="766"/>
      <c r="AD21" s="766"/>
      <c r="AE21" s="766"/>
      <c r="AF21" s="766"/>
      <c r="AG21" s="776"/>
      <c r="AH21" s="777"/>
      <c r="AI21" s="778"/>
      <c r="AJ21" s="766"/>
      <c r="AK21" s="766"/>
      <c r="AL21" s="766"/>
      <c r="AM21" s="766"/>
      <c r="AN21" s="776"/>
      <c r="AO21" s="777"/>
      <c r="AP21" s="778"/>
    </row>
    <row r="22" spans="2:42" s="108" customFormat="1" ht="20.100000000000001" customHeight="1">
      <c r="B22" s="812"/>
      <c r="C22" s="813"/>
      <c r="D22" s="747" t="s">
        <v>309</v>
      </c>
      <c r="E22" s="748"/>
      <c r="F22" s="748"/>
      <c r="G22" s="748"/>
      <c r="H22" s="816"/>
      <c r="I22" s="766"/>
      <c r="J22" s="766"/>
      <c r="K22" s="817"/>
      <c r="L22" s="779"/>
      <c r="M22" s="780"/>
      <c r="N22" s="781"/>
      <c r="O22" s="766"/>
      <c r="P22" s="766"/>
      <c r="Q22" s="766"/>
      <c r="R22" s="766"/>
      <c r="S22" s="779"/>
      <c r="T22" s="780"/>
      <c r="U22" s="781"/>
      <c r="V22" s="766"/>
      <c r="W22" s="766"/>
      <c r="X22" s="766"/>
      <c r="Y22" s="766"/>
      <c r="Z22" s="779"/>
      <c r="AA22" s="780"/>
      <c r="AB22" s="781"/>
      <c r="AC22" s="766"/>
      <c r="AD22" s="766"/>
      <c r="AE22" s="766"/>
      <c r="AF22" s="766"/>
      <c r="AG22" s="779"/>
      <c r="AH22" s="780"/>
      <c r="AI22" s="781"/>
      <c r="AJ22" s="766"/>
      <c r="AK22" s="766"/>
      <c r="AL22" s="766"/>
      <c r="AM22" s="766"/>
      <c r="AN22" s="779"/>
      <c r="AO22" s="780"/>
      <c r="AP22" s="781"/>
    </row>
    <row r="23" spans="2:42" s="108" customFormat="1" ht="20.100000000000001" customHeight="1">
      <c r="B23" s="812"/>
      <c r="C23" s="813"/>
      <c r="D23" s="749" t="s">
        <v>302</v>
      </c>
      <c r="E23" s="750"/>
      <c r="F23" s="750"/>
      <c r="G23" s="750"/>
      <c r="H23" s="767"/>
      <c r="I23" s="768"/>
      <c r="J23" s="768"/>
      <c r="K23" s="769"/>
      <c r="L23" s="772"/>
      <c r="M23" s="773"/>
      <c r="N23" s="774"/>
      <c r="O23" s="767"/>
      <c r="P23" s="768"/>
      <c r="Q23" s="768"/>
      <c r="R23" s="769"/>
      <c r="S23" s="772"/>
      <c r="T23" s="773"/>
      <c r="U23" s="774"/>
      <c r="V23" s="767"/>
      <c r="W23" s="768"/>
      <c r="X23" s="768"/>
      <c r="Y23" s="769"/>
      <c r="Z23" s="772"/>
      <c r="AA23" s="773"/>
      <c r="AB23" s="774"/>
      <c r="AC23" s="767"/>
      <c r="AD23" s="768"/>
      <c r="AE23" s="768"/>
      <c r="AF23" s="769"/>
      <c r="AG23" s="772"/>
      <c r="AH23" s="773"/>
      <c r="AI23" s="774"/>
      <c r="AJ23" s="767"/>
      <c r="AK23" s="768"/>
      <c r="AL23" s="768"/>
      <c r="AM23" s="769"/>
      <c r="AN23" s="772"/>
      <c r="AO23" s="773"/>
      <c r="AP23" s="774"/>
    </row>
    <row r="24" spans="2:42" s="108" customFormat="1" ht="20.100000000000001" customHeight="1">
      <c r="B24" s="814"/>
      <c r="C24" s="815"/>
      <c r="D24" s="747" t="s">
        <v>309</v>
      </c>
      <c r="E24" s="748"/>
      <c r="F24" s="748"/>
      <c r="G24" s="748"/>
      <c r="H24" s="770"/>
      <c r="I24" s="771"/>
      <c r="J24" s="771"/>
      <c r="K24" s="775"/>
      <c r="L24" s="770"/>
      <c r="M24" s="771"/>
      <c r="N24" s="775"/>
      <c r="O24" s="770"/>
      <c r="P24" s="771"/>
      <c r="Q24" s="771"/>
      <c r="R24" s="771"/>
      <c r="S24" s="770"/>
      <c r="T24" s="771"/>
      <c r="U24" s="775"/>
      <c r="V24" s="770"/>
      <c r="W24" s="771"/>
      <c r="X24" s="771"/>
      <c r="Y24" s="771"/>
      <c r="Z24" s="770"/>
      <c r="AA24" s="771"/>
      <c r="AB24" s="775"/>
      <c r="AC24" s="770"/>
      <c r="AD24" s="771"/>
      <c r="AE24" s="771"/>
      <c r="AF24" s="771"/>
      <c r="AG24" s="770"/>
      <c r="AH24" s="771"/>
      <c r="AI24" s="775"/>
      <c r="AJ24" s="770"/>
      <c r="AK24" s="771"/>
      <c r="AL24" s="771"/>
      <c r="AM24" s="771"/>
      <c r="AN24" s="770"/>
      <c r="AO24" s="771"/>
      <c r="AP24" s="775"/>
    </row>
    <row r="25" spans="2:42" s="108" customFormat="1" ht="20.100000000000001" customHeight="1">
      <c r="B25" s="810" t="s">
        <v>303</v>
      </c>
      <c r="C25" s="811"/>
      <c r="D25" s="738" t="s">
        <v>301</v>
      </c>
      <c r="E25" s="739"/>
      <c r="F25" s="739"/>
      <c r="G25" s="739"/>
      <c r="H25" s="763"/>
      <c r="I25" s="764"/>
      <c r="J25" s="764"/>
      <c r="K25" s="765"/>
      <c r="L25" s="757"/>
      <c r="M25" s="758"/>
      <c r="N25" s="759"/>
      <c r="O25" s="763"/>
      <c r="P25" s="764"/>
      <c r="Q25" s="764"/>
      <c r="R25" s="765"/>
      <c r="S25" s="757"/>
      <c r="T25" s="758"/>
      <c r="U25" s="759"/>
      <c r="V25" s="763"/>
      <c r="W25" s="764"/>
      <c r="X25" s="764"/>
      <c r="Y25" s="765"/>
      <c r="Z25" s="757"/>
      <c r="AA25" s="758"/>
      <c r="AB25" s="759"/>
      <c r="AC25" s="763"/>
      <c r="AD25" s="764"/>
      <c r="AE25" s="764"/>
      <c r="AF25" s="765"/>
      <c r="AG25" s="757"/>
      <c r="AH25" s="758"/>
      <c r="AI25" s="759"/>
      <c r="AJ25" s="763"/>
      <c r="AK25" s="764"/>
      <c r="AL25" s="764"/>
      <c r="AM25" s="765"/>
      <c r="AN25" s="757"/>
      <c r="AO25" s="758"/>
      <c r="AP25" s="759"/>
    </row>
    <row r="26" spans="2:42" s="108" customFormat="1" ht="20.100000000000001" customHeight="1">
      <c r="B26" s="812"/>
      <c r="C26" s="813"/>
      <c r="D26" s="742"/>
      <c r="E26" s="743"/>
      <c r="F26" s="743"/>
      <c r="G26" s="743"/>
      <c r="H26" s="760"/>
      <c r="I26" s="761"/>
      <c r="J26" s="761"/>
      <c r="K26" s="762"/>
      <c r="L26" s="760"/>
      <c r="M26" s="761"/>
      <c r="N26" s="762"/>
      <c r="O26" s="760"/>
      <c r="P26" s="761"/>
      <c r="Q26" s="761"/>
      <c r="R26" s="761"/>
      <c r="S26" s="760"/>
      <c r="T26" s="761"/>
      <c r="U26" s="762"/>
      <c r="V26" s="760"/>
      <c r="W26" s="761"/>
      <c r="X26" s="761"/>
      <c r="Y26" s="761"/>
      <c r="Z26" s="760"/>
      <c r="AA26" s="761"/>
      <c r="AB26" s="762"/>
      <c r="AC26" s="760"/>
      <c r="AD26" s="761"/>
      <c r="AE26" s="761"/>
      <c r="AF26" s="761"/>
      <c r="AG26" s="760"/>
      <c r="AH26" s="761"/>
      <c r="AI26" s="762"/>
      <c r="AJ26" s="760"/>
      <c r="AK26" s="761"/>
      <c r="AL26" s="761"/>
      <c r="AM26" s="761"/>
      <c r="AN26" s="760"/>
      <c r="AO26" s="761"/>
      <c r="AP26" s="762"/>
    </row>
    <row r="27" spans="2:42" s="108" customFormat="1" ht="20.100000000000001" customHeight="1">
      <c r="B27" s="812"/>
      <c r="C27" s="813"/>
      <c r="D27" s="751" t="s">
        <v>310</v>
      </c>
      <c r="E27" s="752"/>
      <c r="F27" s="752"/>
      <c r="G27" s="752"/>
      <c r="H27" s="808"/>
      <c r="I27" s="807"/>
      <c r="J27" s="807"/>
      <c r="K27" s="809"/>
      <c r="L27" s="801"/>
      <c r="M27" s="802"/>
      <c r="N27" s="803"/>
      <c r="O27" s="807"/>
      <c r="P27" s="807"/>
      <c r="Q27" s="807"/>
      <c r="R27" s="807"/>
      <c r="S27" s="801"/>
      <c r="T27" s="802"/>
      <c r="U27" s="803"/>
      <c r="V27" s="807"/>
      <c r="W27" s="807"/>
      <c r="X27" s="807"/>
      <c r="Y27" s="807"/>
      <c r="Z27" s="801"/>
      <c r="AA27" s="802"/>
      <c r="AB27" s="803"/>
      <c r="AC27" s="807"/>
      <c r="AD27" s="807"/>
      <c r="AE27" s="807"/>
      <c r="AF27" s="807"/>
      <c r="AG27" s="801"/>
      <c r="AH27" s="802"/>
      <c r="AI27" s="803"/>
      <c r="AJ27" s="807"/>
      <c r="AK27" s="807"/>
      <c r="AL27" s="807"/>
      <c r="AM27" s="807"/>
      <c r="AN27" s="801"/>
      <c r="AO27" s="802"/>
      <c r="AP27" s="803"/>
    </row>
    <row r="28" spans="2:42" s="108" customFormat="1" ht="20.100000000000001" customHeight="1">
      <c r="B28" s="812"/>
      <c r="C28" s="813"/>
      <c r="D28" s="747" t="s">
        <v>309</v>
      </c>
      <c r="E28" s="748"/>
      <c r="F28" s="748"/>
      <c r="G28" s="748"/>
      <c r="H28" s="808"/>
      <c r="I28" s="807"/>
      <c r="J28" s="807"/>
      <c r="K28" s="809"/>
      <c r="L28" s="804"/>
      <c r="M28" s="805"/>
      <c r="N28" s="806"/>
      <c r="O28" s="807"/>
      <c r="P28" s="807"/>
      <c r="Q28" s="807"/>
      <c r="R28" s="807"/>
      <c r="S28" s="804"/>
      <c r="T28" s="805"/>
      <c r="U28" s="806"/>
      <c r="V28" s="807"/>
      <c r="W28" s="807"/>
      <c r="X28" s="807"/>
      <c r="Y28" s="807"/>
      <c r="Z28" s="804"/>
      <c r="AA28" s="805"/>
      <c r="AB28" s="806"/>
      <c r="AC28" s="807"/>
      <c r="AD28" s="807"/>
      <c r="AE28" s="807"/>
      <c r="AF28" s="807"/>
      <c r="AG28" s="804"/>
      <c r="AH28" s="805"/>
      <c r="AI28" s="806"/>
      <c r="AJ28" s="807"/>
      <c r="AK28" s="807"/>
      <c r="AL28" s="807"/>
      <c r="AM28" s="807"/>
      <c r="AN28" s="804"/>
      <c r="AO28" s="805"/>
      <c r="AP28" s="806"/>
    </row>
    <row r="29" spans="2:42" s="108" customFormat="1" ht="20.100000000000001" customHeight="1">
      <c r="B29" s="812"/>
      <c r="C29" s="813"/>
      <c r="D29" s="749" t="s">
        <v>302</v>
      </c>
      <c r="E29" s="750"/>
      <c r="F29" s="750"/>
      <c r="G29" s="750"/>
      <c r="H29" s="763"/>
      <c r="I29" s="764"/>
      <c r="J29" s="764"/>
      <c r="K29" s="765"/>
      <c r="L29" s="757"/>
      <c r="M29" s="758"/>
      <c r="N29" s="759"/>
      <c r="O29" s="763"/>
      <c r="P29" s="764"/>
      <c r="Q29" s="764"/>
      <c r="R29" s="765"/>
      <c r="S29" s="757"/>
      <c r="T29" s="758"/>
      <c r="U29" s="759"/>
      <c r="V29" s="763"/>
      <c r="W29" s="764"/>
      <c r="X29" s="764"/>
      <c r="Y29" s="765"/>
      <c r="Z29" s="757"/>
      <c r="AA29" s="758"/>
      <c r="AB29" s="759"/>
      <c r="AC29" s="763"/>
      <c r="AD29" s="764"/>
      <c r="AE29" s="764"/>
      <c r="AF29" s="765"/>
      <c r="AG29" s="757"/>
      <c r="AH29" s="758"/>
      <c r="AI29" s="759"/>
      <c r="AJ29" s="763"/>
      <c r="AK29" s="764"/>
      <c r="AL29" s="764"/>
      <c r="AM29" s="765"/>
      <c r="AN29" s="757"/>
      <c r="AO29" s="758"/>
      <c r="AP29" s="759"/>
    </row>
    <row r="30" spans="2:42" s="108" customFormat="1" ht="20.100000000000001" customHeight="1">
      <c r="B30" s="814"/>
      <c r="C30" s="815"/>
      <c r="D30" s="747" t="s">
        <v>309</v>
      </c>
      <c r="E30" s="748"/>
      <c r="F30" s="748"/>
      <c r="G30" s="748"/>
      <c r="H30" s="760"/>
      <c r="I30" s="761"/>
      <c r="J30" s="761"/>
      <c r="K30" s="762"/>
      <c r="L30" s="760"/>
      <c r="M30" s="761"/>
      <c r="N30" s="762"/>
      <c r="O30" s="760"/>
      <c r="P30" s="761"/>
      <c r="Q30" s="761"/>
      <c r="R30" s="761"/>
      <c r="S30" s="760"/>
      <c r="T30" s="761"/>
      <c r="U30" s="762"/>
      <c r="V30" s="760"/>
      <c r="W30" s="761"/>
      <c r="X30" s="761"/>
      <c r="Y30" s="761"/>
      <c r="Z30" s="760"/>
      <c r="AA30" s="761"/>
      <c r="AB30" s="762"/>
      <c r="AC30" s="760"/>
      <c r="AD30" s="761"/>
      <c r="AE30" s="761"/>
      <c r="AF30" s="761"/>
      <c r="AG30" s="760"/>
      <c r="AH30" s="761"/>
      <c r="AI30" s="762"/>
      <c r="AJ30" s="760"/>
      <c r="AK30" s="761"/>
      <c r="AL30" s="761"/>
      <c r="AM30" s="761"/>
      <c r="AN30" s="760"/>
      <c r="AO30" s="761"/>
      <c r="AP30" s="762"/>
    </row>
    <row r="31" spans="2:42" s="108" customFormat="1" ht="20.100000000000001" customHeight="1">
      <c r="B31" s="818" t="s">
        <v>304</v>
      </c>
      <c r="C31" s="819"/>
      <c r="D31" s="738" t="s">
        <v>301</v>
      </c>
      <c r="E31" s="739"/>
      <c r="F31" s="739"/>
      <c r="G31" s="739"/>
      <c r="H31" s="798"/>
      <c r="I31" s="799"/>
      <c r="J31" s="799"/>
      <c r="K31" s="800"/>
      <c r="L31" s="772"/>
      <c r="M31" s="773"/>
      <c r="N31" s="774"/>
      <c r="O31" s="798"/>
      <c r="P31" s="799"/>
      <c r="Q31" s="799"/>
      <c r="R31" s="800"/>
      <c r="S31" s="772"/>
      <c r="T31" s="773"/>
      <c r="U31" s="774"/>
      <c r="V31" s="798"/>
      <c r="W31" s="799"/>
      <c r="X31" s="799"/>
      <c r="Y31" s="800"/>
      <c r="Z31" s="772"/>
      <c r="AA31" s="773"/>
      <c r="AB31" s="774"/>
      <c r="AC31" s="798"/>
      <c r="AD31" s="799"/>
      <c r="AE31" s="799"/>
      <c r="AF31" s="800"/>
      <c r="AG31" s="772"/>
      <c r="AH31" s="773"/>
      <c r="AI31" s="774"/>
      <c r="AJ31" s="798"/>
      <c r="AK31" s="799"/>
      <c r="AL31" s="799"/>
      <c r="AM31" s="800"/>
      <c r="AN31" s="772"/>
      <c r="AO31" s="773"/>
      <c r="AP31" s="774"/>
    </row>
    <row r="32" spans="2:42" s="108" customFormat="1" ht="20.100000000000001" customHeight="1">
      <c r="B32" s="820"/>
      <c r="C32" s="821"/>
      <c r="D32" s="742"/>
      <c r="E32" s="743"/>
      <c r="F32" s="743"/>
      <c r="G32" s="743"/>
      <c r="H32" s="770"/>
      <c r="I32" s="771"/>
      <c r="J32" s="771"/>
      <c r="K32" s="775"/>
      <c r="L32" s="770"/>
      <c r="M32" s="771"/>
      <c r="N32" s="775"/>
      <c r="O32" s="770"/>
      <c r="P32" s="771"/>
      <c r="Q32" s="771"/>
      <c r="R32" s="771"/>
      <c r="S32" s="770"/>
      <c r="T32" s="771"/>
      <c r="U32" s="775"/>
      <c r="V32" s="770"/>
      <c r="W32" s="771"/>
      <c r="X32" s="771"/>
      <c r="Y32" s="771"/>
      <c r="Z32" s="770"/>
      <c r="AA32" s="771"/>
      <c r="AB32" s="775"/>
      <c r="AC32" s="770"/>
      <c r="AD32" s="771"/>
      <c r="AE32" s="771"/>
      <c r="AF32" s="771"/>
      <c r="AG32" s="770"/>
      <c r="AH32" s="771"/>
      <c r="AI32" s="775"/>
      <c r="AJ32" s="770"/>
      <c r="AK32" s="771"/>
      <c r="AL32" s="771"/>
      <c r="AM32" s="771"/>
      <c r="AN32" s="770"/>
      <c r="AO32" s="771"/>
      <c r="AP32" s="775"/>
    </row>
    <row r="33" spans="2:43" s="108" customFormat="1" ht="20.100000000000001" customHeight="1">
      <c r="B33" s="820"/>
      <c r="C33" s="821"/>
      <c r="D33" s="751" t="s">
        <v>310</v>
      </c>
      <c r="E33" s="752"/>
      <c r="F33" s="752"/>
      <c r="G33" s="752"/>
      <c r="H33" s="816"/>
      <c r="I33" s="766"/>
      <c r="J33" s="766"/>
      <c r="K33" s="817"/>
      <c r="L33" s="776"/>
      <c r="M33" s="777"/>
      <c r="N33" s="778"/>
      <c r="O33" s="766"/>
      <c r="P33" s="766"/>
      <c r="Q33" s="766"/>
      <c r="R33" s="766"/>
      <c r="S33" s="776"/>
      <c r="T33" s="777"/>
      <c r="U33" s="778"/>
      <c r="V33" s="766"/>
      <c r="W33" s="766"/>
      <c r="X33" s="766"/>
      <c r="Y33" s="766"/>
      <c r="Z33" s="776"/>
      <c r="AA33" s="777"/>
      <c r="AB33" s="778"/>
      <c r="AC33" s="766"/>
      <c r="AD33" s="766"/>
      <c r="AE33" s="766"/>
      <c r="AF33" s="766"/>
      <c r="AG33" s="776"/>
      <c r="AH33" s="777"/>
      <c r="AI33" s="778"/>
      <c r="AJ33" s="766"/>
      <c r="AK33" s="766"/>
      <c r="AL33" s="766"/>
      <c r="AM33" s="766"/>
      <c r="AN33" s="776"/>
      <c r="AO33" s="777"/>
      <c r="AP33" s="778"/>
    </row>
    <row r="34" spans="2:43" s="108" customFormat="1" ht="20.100000000000001" customHeight="1">
      <c r="B34" s="820"/>
      <c r="C34" s="821"/>
      <c r="D34" s="747" t="s">
        <v>309</v>
      </c>
      <c r="E34" s="748"/>
      <c r="F34" s="748"/>
      <c r="G34" s="748"/>
      <c r="H34" s="816"/>
      <c r="I34" s="766"/>
      <c r="J34" s="766"/>
      <c r="K34" s="817"/>
      <c r="L34" s="779"/>
      <c r="M34" s="780"/>
      <c r="N34" s="781"/>
      <c r="O34" s="766"/>
      <c r="P34" s="766"/>
      <c r="Q34" s="766"/>
      <c r="R34" s="766"/>
      <c r="S34" s="779"/>
      <c r="T34" s="780"/>
      <c r="U34" s="781"/>
      <c r="V34" s="766"/>
      <c r="W34" s="766"/>
      <c r="X34" s="766"/>
      <c r="Y34" s="766"/>
      <c r="Z34" s="779"/>
      <c r="AA34" s="780"/>
      <c r="AB34" s="781"/>
      <c r="AC34" s="766"/>
      <c r="AD34" s="766"/>
      <c r="AE34" s="766"/>
      <c r="AF34" s="766"/>
      <c r="AG34" s="779"/>
      <c r="AH34" s="780"/>
      <c r="AI34" s="781"/>
      <c r="AJ34" s="766"/>
      <c r="AK34" s="766"/>
      <c r="AL34" s="766"/>
      <c r="AM34" s="766"/>
      <c r="AN34" s="779"/>
      <c r="AO34" s="780"/>
      <c r="AP34" s="781"/>
    </row>
    <row r="35" spans="2:43" s="108" customFormat="1" ht="20.100000000000001" customHeight="1">
      <c r="B35" s="820"/>
      <c r="C35" s="821"/>
      <c r="D35" s="749" t="s">
        <v>302</v>
      </c>
      <c r="E35" s="750"/>
      <c r="F35" s="750"/>
      <c r="G35" s="750"/>
      <c r="H35" s="798"/>
      <c r="I35" s="799"/>
      <c r="J35" s="799"/>
      <c r="K35" s="800"/>
      <c r="L35" s="772"/>
      <c r="M35" s="773"/>
      <c r="N35" s="774"/>
      <c r="O35" s="798"/>
      <c r="P35" s="799"/>
      <c r="Q35" s="799"/>
      <c r="R35" s="800"/>
      <c r="S35" s="772"/>
      <c r="T35" s="773"/>
      <c r="U35" s="774"/>
      <c r="V35" s="798"/>
      <c r="W35" s="799"/>
      <c r="X35" s="799"/>
      <c r="Y35" s="800"/>
      <c r="Z35" s="772"/>
      <c r="AA35" s="773"/>
      <c r="AB35" s="774"/>
      <c r="AC35" s="798"/>
      <c r="AD35" s="799"/>
      <c r="AE35" s="799"/>
      <c r="AF35" s="800"/>
      <c r="AG35" s="772"/>
      <c r="AH35" s="773"/>
      <c r="AI35" s="774"/>
      <c r="AJ35" s="798"/>
      <c r="AK35" s="799"/>
      <c r="AL35" s="799"/>
      <c r="AM35" s="800"/>
      <c r="AN35" s="772"/>
      <c r="AO35" s="773"/>
      <c r="AP35" s="774"/>
    </row>
    <row r="36" spans="2:43" s="108" customFormat="1" ht="20.100000000000001" customHeight="1">
      <c r="B36" s="822"/>
      <c r="C36" s="823"/>
      <c r="D36" s="747" t="s">
        <v>309</v>
      </c>
      <c r="E36" s="748"/>
      <c r="F36" s="748"/>
      <c r="G36" s="748"/>
      <c r="H36" s="770"/>
      <c r="I36" s="771"/>
      <c r="J36" s="771"/>
      <c r="K36" s="775"/>
      <c r="L36" s="770"/>
      <c r="M36" s="771"/>
      <c r="N36" s="775"/>
      <c r="O36" s="770"/>
      <c r="P36" s="771"/>
      <c r="Q36" s="771"/>
      <c r="R36" s="771"/>
      <c r="S36" s="770"/>
      <c r="T36" s="771"/>
      <c r="U36" s="775"/>
      <c r="V36" s="770"/>
      <c r="W36" s="771"/>
      <c r="X36" s="771"/>
      <c r="Y36" s="771"/>
      <c r="Z36" s="770"/>
      <c r="AA36" s="771"/>
      <c r="AB36" s="775"/>
      <c r="AC36" s="770"/>
      <c r="AD36" s="771"/>
      <c r="AE36" s="771"/>
      <c r="AF36" s="771"/>
      <c r="AG36" s="770"/>
      <c r="AH36" s="771"/>
      <c r="AI36" s="775"/>
      <c r="AJ36" s="770"/>
      <c r="AK36" s="771"/>
      <c r="AL36" s="771"/>
      <c r="AM36" s="771"/>
      <c r="AN36" s="770"/>
      <c r="AO36" s="771"/>
      <c r="AP36" s="775"/>
    </row>
    <row r="37" spans="2:43" s="108" customFormat="1" ht="20.100000000000001" customHeight="1">
      <c r="B37" s="812" t="s">
        <v>305</v>
      </c>
      <c r="C37" s="813"/>
      <c r="D37" s="738" t="s">
        <v>301</v>
      </c>
      <c r="E37" s="739"/>
      <c r="F37" s="739"/>
      <c r="G37" s="739"/>
      <c r="H37" s="782">
        <f>IF($B$9="新規","",SUM(H19,H25,H31))</f>
        <v>0</v>
      </c>
      <c r="I37" s="783"/>
      <c r="J37" s="783"/>
      <c r="K37" s="784"/>
      <c r="L37" s="785">
        <f>IF($B$9="新規","",SUM(L19,L25,L31))</f>
        <v>0</v>
      </c>
      <c r="M37" s="786"/>
      <c r="N37" s="787"/>
      <c r="O37" s="782">
        <f>IF($B$9="新規","",SUM(O19,O25,O31))</f>
        <v>0</v>
      </c>
      <c r="P37" s="783"/>
      <c r="Q37" s="783"/>
      <c r="R37" s="784"/>
      <c r="S37" s="785">
        <f>IF($B$9="新規","",SUM(S19,S25,S31))</f>
        <v>0</v>
      </c>
      <c r="T37" s="786"/>
      <c r="U37" s="787"/>
      <c r="V37" s="782">
        <f>IF($B$9="新規","",SUM(V19,V25,V31))</f>
        <v>0</v>
      </c>
      <c r="W37" s="783"/>
      <c r="X37" s="783"/>
      <c r="Y37" s="784"/>
      <c r="Z37" s="785">
        <f>IF($B$9="新規","",SUM(Z19,Z25,Z31))</f>
        <v>0</v>
      </c>
      <c r="AA37" s="786"/>
      <c r="AB37" s="787"/>
      <c r="AC37" s="782">
        <f>IF($B$9="新規","",SUM(AC19,AC25,AC31))</f>
        <v>0</v>
      </c>
      <c r="AD37" s="783"/>
      <c r="AE37" s="783"/>
      <c r="AF37" s="784"/>
      <c r="AG37" s="785">
        <f>IF($B$9="新規","",SUM(AG19,AG25,AG31))</f>
        <v>0</v>
      </c>
      <c r="AH37" s="786"/>
      <c r="AI37" s="787"/>
      <c r="AJ37" s="782">
        <f>IF($B$9="新規","",SUM(AJ19,AJ25,AJ31))</f>
        <v>0</v>
      </c>
      <c r="AK37" s="783"/>
      <c r="AL37" s="783"/>
      <c r="AM37" s="784"/>
      <c r="AN37" s="785">
        <f>IF($B$9="新規","",SUM(AN19,AN25,AN31))</f>
        <v>0</v>
      </c>
      <c r="AO37" s="786"/>
      <c r="AP37" s="787"/>
    </row>
    <row r="38" spans="2:43" s="108" customFormat="1" ht="20.100000000000001" customHeight="1">
      <c r="B38" s="812"/>
      <c r="C38" s="813"/>
      <c r="D38" s="742"/>
      <c r="E38" s="743"/>
      <c r="F38" s="743"/>
      <c r="G38" s="743"/>
      <c r="H38" s="788">
        <f>IF($B$9="新規","",SUM(H20,H26,H32))</f>
        <v>0</v>
      </c>
      <c r="I38" s="789"/>
      <c r="J38" s="789"/>
      <c r="K38" s="790"/>
      <c r="L38" s="788"/>
      <c r="M38" s="789"/>
      <c r="N38" s="790"/>
      <c r="O38" s="788">
        <f>IF($B$9="新規","",SUM(O20,O26,O32))</f>
        <v>0</v>
      </c>
      <c r="P38" s="789"/>
      <c r="Q38" s="789"/>
      <c r="R38" s="789"/>
      <c r="S38" s="788"/>
      <c r="T38" s="789"/>
      <c r="U38" s="790"/>
      <c r="V38" s="788">
        <f>IF($B$9="新規","",SUM(V20,V26,V32))</f>
        <v>0</v>
      </c>
      <c r="W38" s="789"/>
      <c r="X38" s="789"/>
      <c r="Y38" s="789"/>
      <c r="Z38" s="788"/>
      <c r="AA38" s="789"/>
      <c r="AB38" s="790"/>
      <c r="AC38" s="788">
        <f>IF($B$9="新規","",SUM(AC20,AC26,AC32))</f>
        <v>0</v>
      </c>
      <c r="AD38" s="789"/>
      <c r="AE38" s="789"/>
      <c r="AF38" s="789"/>
      <c r="AG38" s="788"/>
      <c r="AH38" s="789"/>
      <c r="AI38" s="790"/>
      <c r="AJ38" s="788">
        <f>IF($B$9="新規","",SUM(AJ20,AJ26,AJ32))</f>
        <v>0</v>
      </c>
      <c r="AK38" s="789"/>
      <c r="AL38" s="789"/>
      <c r="AM38" s="789"/>
      <c r="AN38" s="788"/>
      <c r="AO38" s="789"/>
      <c r="AP38" s="790"/>
    </row>
    <row r="39" spans="2:43" s="108" customFormat="1" ht="20.100000000000001" customHeight="1">
      <c r="B39" s="812"/>
      <c r="C39" s="813"/>
      <c r="D39" s="751" t="s">
        <v>310</v>
      </c>
      <c r="E39" s="752"/>
      <c r="F39" s="752"/>
      <c r="G39" s="752"/>
      <c r="H39" s="837">
        <f>IF($B$9="新規","",SUM(H21,H27,H33))</f>
        <v>0</v>
      </c>
      <c r="I39" s="791"/>
      <c r="J39" s="791"/>
      <c r="K39" s="838"/>
      <c r="L39" s="792"/>
      <c r="M39" s="793"/>
      <c r="N39" s="794"/>
      <c r="O39" s="791">
        <f>IF($B$9="新規","",SUM(O21,O27,O33))</f>
        <v>0</v>
      </c>
      <c r="P39" s="791"/>
      <c r="Q39" s="791"/>
      <c r="R39" s="791"/>
      <c r="S39" s="792"/>
      <c r="T39" s="793"/>
      <c r="U39" s="794"/>
      <c r="V39" s="791">
        <f>IF($B$9="新規","",SUM(V21,V27,V33))</f>
        <v>0</v>
      </c>
      <c r="W39" s="791"/>
      <c r="X39" s="791"/>
      <c r="Y39" s="791"/>
      <c r="Z39" s="792"/>
      <c r="AA39" s="793"/>
      <c r="AB39" s="794"/>
      <c r="AC39" s="791">
        <f>IF($B$9="新規","",SUM(AC21,AC27,AC33))</f>
        <v>0</v>
      </c>
      <c r="AD39" s="791"/>
      <c r="AE39" s="791"/>
      <c r="AF39" s="791"/>
      <c r="AG39" s="792"/>
      <c r="AH39" s="793"/>
      <c r="AI39" s="794"/>
      <c r="AJ39" s="791">
        <f>IF($B$9="新規","",SUM(AJ21,AJ27,AJ33))</f>
        <v>0</v>
      </c>
      <c r="AK39" s="791"/>
      <c r="AL39" s="791"/>
      <c r="AM39" s="791"/>
      <c r="AN39" s="792"/>
      <c r="AO39" s="793"/>
      <c r="AP39" s="794"/>
    </row>
    <row r="40" spans="2:43" s="108" customFormat="1" ht="20.100000000000001" customHeight="1">
      <c r="B40" s="812"/>
      <c r="C40" s="813"/>
      <c r="D40" s="747" t="s">
        <v>309</v>
      </c>
      <c r="E40" s="748"/>
      <c r="F40" s="748"/>
      <c r="G40" s="748"/>
      <c r="H40" s="837">
        <f t="shared" ref="H40" si="0">IF($B$9="新規","",SUM(H22,H28,H34))</f>
        <v>0</v>
      </c>
      <c r="I40" s="791"/>
      <c r="J40" s="791"/>
      <c r="K40" s="838"/>
      <c r="L40" s="795"/>
      <c r="M40" s="796"/>
      <c r="N40" s="797"/>
      <c r="O40" s="791">
        <f t="shared" ref="O40" si="1">IF($B$9="新規","",SUM(O22,O28,O34))</f>
        <v>0</v>
      </c>
      <c r="P40" s="791"/>
      <c r="Q40" s="791"/>
      <c r="R40" s="791"/>
      <c r="S40" s="795"/>
      <c r="T40" s="796"/>
      <c r="U40" s="797"/>
      <c r="V40" s="791">
        <f t="shared" ref="V40" si="2">IF($B$9="新規","",SUM(V22,V28,V34))</f>
        <v>0</v>
      </c>
      <c r="W40" s="791"/>
      <c r="X40" s="791"/>
      <c r="Y40" s="791"/>
      <c r="Z40" s="795"/>
      <c r="AA40" s="796"/>
      <c r="AB40" s="797"/>
      <c r="AC40" s="791">
        <f t="shared" ref="AC40" si="3">IF($B$9="新規","",SUM(AC22,AC28,AC34))</f>
        <v>0</v>
      </c>
      <c r="AD40" s="791"/>
      <c r="AE40" s="791"/>
      <c r="AF40" s="791"/>
      <c r="AG40" s="795"/>
      <c r="AH40" s="796"/>
      <c r="AI40" s="797"/>
      <c r="AJ40" s="791">
        <f t="shared" ref="AJ40" si="4">IF($B$9="新規","",SUM(AJ22,AJ28,AJ34))</f>
        <v>0</v>
      </c>
      <c r="AK40" s="791"/>
      <c r="AL40" s="791"/>
      <c r="AM40" s="791"/>
      <c r="AN40" s="795"/>
      <c r="AO40" s="796"/>
      <c r="AP40" s="797"/>
    </row>
    <row r="41" spans="2:43" s="108" customFormat="1" ht="20.100000000000001" customHeight="1">
      <c r="B41" s="812"/>
      <c r="C41" s="813"/>
      <c r="D41" s="749" t="s">
        <v>302</v>
      </c>
      <c r="E41" s="750"/>
      <c r="F41" s="750"/>
      <c r="G41" s="750"/>
      <c r="H41" s="782">
        <f>IF($B$9="新規","",SUM(H23,H29,H35))</f>
        <v>0</v>
      </c>
      <c r="I41" s="783"/>
      <c r="J41" s="783"/>
      <c r="K41" s="784"/>
      <c r="L41" s="785">
        <f>IF($B$9="新規","",SUM(L23,L29,L35))</f>
        <v>0</v>
      </c>
      <c r="M41" s="786"/>
      <c r="N41" s="787"/>
      <c r="O41" s="782">
        <f>IF($B$9="新規","",SUM(O23,O29,O35))</f>
        <v>0</v>
      </c>
      <c r="P41" s="783"/>
      <c r="Q41" s="783"/>
      <c r="R41" s="784"/>
      <c r="S41" s="785">
        <f>IF($B$9="新規","",SUM(S23,S29,S35))</f>
        <v>0</v>
      </c>
      <c r="T41" s="786"/>
      <c r="U41" s="787"/>
      <c r="V41" s="782">
        <f>IF($B$9="新規","",SUM(V23,V29,V35))</f>
        <v>0</v>
      </c>
      <c r="W41" s="783"/>
      <c r="X41" s="783"/>
      <c r="Y41" s="784"/>
      <c r="Z41" s="785">
        <f>IF($B$9="新規","",SUM(Z23,Z29,Z35))</f>
        <v>0</v>
      </c>
      <c r="AA41" s="786"/>
      <c r="AB41" s="787"/>
      <c r="AC41" s="782">
        <f>IF($B$9="新規","",SUM(AC23,AC29,AC35))</f>
        <v>0</v>
      </c>
      <c r="AD41" s="783"/>
      <c r="AE41" s="783"/>
      <c r="AF41" s="784"/>
      <c r="AG41" s="785">
        <f>IF($B$9="新規","",SUM(AG23,AG29,AG35))</f>
        <v>0</v>
      </c>
      <c r="AH41" s="786"/>
      <c r="AI41" s="787"/>
      <c r="AJ41" s="782">
        <f>IF($B$9="新規","",SUM(AJ23,AJ29,AJ35))</f>
        <v>0</v>
      </c>
      <c r="AK41" s="783"/>
      <c r="AL41" s="783"/>
      <c r="AM41" s="784"/>
      <c r="AN41" s="785">
        <f>IF($B$9="新規","",SUM(AN23,AN29,AN35))</f>
        <v>0</v>
      </c>
      <c r="AO41" s="786"/>
      <c r="AP41" s="787"/>
    </row>
    <row r="42" spans="2:43" s="108" customFormat="1" ht="20.100000000000001" customHeight="1">
      <c r="B42" s="814"/>
      <c r="C42" s="815"/>
      <c r="D42" s="747" t="s">
        <v>309</v>
      </c>
      <c r="E42" s="748"/>
      <c r="F42" s="748"/>
      <c r="G42" s="748"/>
      <c r="H42" s="788">
        <f>IF($B$9="新規","",SUM(H24,H30,H36))</f>
        <v>0</v>
      </c>
      <c r="I42" s="789"/>
      <c r="J42" s="789"/>
      <c r="K42" s="790"/>
      <c r="L42" s="788"/>
      <c r="M42" s="789"/>
      <c r="N42" s="790"/>
      <c r="O42" s="788">
        <f>IF($B$9="新規","",SUM(O24,O30,O36))</f>
        <v>0</v>
      </c>
      <c r="P42" s="789"/>
      <c r="Q42" s="789"/>
      <c r="R42" s="789"/>
      <c r="S42" s="788"/>
      <c r="T42" s="789"/>
      <c r="U42" s="790"/>
      <c r="V42" s="788">
        <f>IF($B$9="新規","",SUM(V24,V30,V36))</f>
        <v>0</v>
      </c>
      <c r="W42" s="789"/>
      <c r="X42" s="789"/>
      <c r="Y42" s="789"/>
      <c r="Z42" s="788"/>
      <c r="AA42" s="789"/>
      <c r="AB42" s="790"/>
      <c r="AC42" s="788">
        <f>IF($B$9="新規","",SUM(AC24,AC30,AC36))</f>
        <v>0</v>
      </c>
      <c r="AD42" s="789"/>
      <c r="AE42" s="789"/>
      <c r="AF42" s="789"/>
      <c r="AG42" s="788"/>
      <c r="AH42" s="789"/>
      <c r="AI42" s="790"/>
      <c r="AJ42" s="788">
        <f>IF($B$9="新規","",SUM(AJ24,AJ30,AJ36))</f>
        <v>0</v>
      </c>
      <c r="AK42" s="789"/>
      <c r="AL42" s="789"/>
      <c r="AM42" s="789"/>
      <c r="AN42" s="788"/>
      <c r="AO42" s="789"/>
      <c r="AP42" s="790"/>
    </row>
    <row r="43" spans="2:43" ht="20.100000000000001" customHeight="1">
      <c r="B43" s="203"/>
      <c r="C43" s="203"/>
      <c r="D43" s="204"/>
      <c r="E43" s="204"/>
      <c r="F43" s="204"/>
      <c r="G43" s="204"/>
      <c r="H43" s="204"/>
      <c r="I43" s="204"/>
      <c r="J43" s="204"/>
      <c r="K43" s="204"/>
      <c r="L43" s="204"/>
      <c r="M43" s="204"/>
      <c r="N43" s="204"/>
    </row>
    <row r="44" spans="2:43" ht="20.100000000000001" customHeight="1">
      <c r="B44" s="204"/>
      <c r="C44" s="204"/>
      <c r="D44" s="204"/>
      <c r="E44" s="204"/>
      <c r="F44" s="204"/>
      <c r="G44" s="204"/>
      <c r="H44" s="204"/>
      <c r="I44" s="204"/>
      <c r="J44" s="204"/>
      <c r="K44" s="204"/>
      <c r="L44" s="204"/>
      <c r="M44" s="204"/>
      <c r="N44" s="204"/>
    </row>
    <row r="45" spans="2:43" ht="20.100000000000001" customHeight="1">
      <c r="B45" s="204"/>
      <c r="C45" s="204"/>
      <c r="D45" s="204"/>
      <c r="E45" s="204"/>
      <c r="F45" s="204"/>
      <c r="G45" s="204"/>
      <c r="H45" s="204"/>
      <c r="I45" s="204"/>
      <c r="J45" s="204"/>
      <c r="K45" s="204"/>
      <c r="L45" s="204"/>
      <c r="M45" s="204"/>
      <c r="N45" s="204"/>
    </row>
    <row r="46" spans="2:43" ht="20.100000000000001" customHeight="1">
      <c r="B46" s="204"/>
      <c r="C46" s="204"/>
      <c r="D46" s="204"/>
      <c r="E46" s="204"/>
      <c r="F46" s="204"/>
      <c r="G46" s="204"/>
      <c r="H46" s="204"/>
      <c r="I46" s="204"/>
      <c r="J46" s="204"/>
      <c r="K46" s="204"/>
      <c r="L46" s="204"/>
      <c r="M46" s="204"/>
      <c r="N46" s="204"/>
    </row>
    <row r="47" spans="2:43" ht="20.100000000000001" customHeight="1">
      <c r="B47" s="204"/>
      <c r="C47" s="204"/>
      <c r="D47" s="204"/>
      <c r="E47" s="204"/>
      <c r="F47" s="204"/>
      <c r="G47" s="204"/>
      <c r="H47" s="204"/>
      <c r="I47" s="204"/>
      <c r="J47" s="204"/>
      <c r="K47" s="204"/>
      <c r="L47" s="204"/>
      <c r="M47" s="204"/>
      <c r="N47" s="204"/>
    </row>
  </sheetData>
  <protectedRanges>
    <protectedRange sqref="H19:J20 O19:Q20 V19:X20 AC19:AE20 AJ19:AL20 H23:J26 O23:Q26 V23:X26 AC23:AE26 AJ23:AL26 H29:J32 O29:Q32 V29:X32 AC29:AE32 AJ29:AL32 H35:J38 H41:J42 L19:M42 O35:Q38 O41:Q42 S19:T42 V35:X38 V41:X42 Z19:AA42 AC35:AE38 AC41:AE42 AG19:AH42 AJ35:AL38 AJ41:AL42 AN19:AO42" name="範囲3"/>
    <protectedRange sqref="E15:G16 E14:AP14" name="範囲2"/>
    <protectedRange sqref="B9 C8:H8 J8:O8 Q8:V8 X8:AC8 AE8:AJ8 AL8:AQ8 I13:N13 I15:N15 W13:AB13 W15:AB15 AD13:AI13 AD15:AI15 AK13:AP13 AK15:AP15 P13:U13 P15:U15 O9:AO9" name="範囲1"/>
    <protectedRange sqref="B8 I8 P8 W8 AD8 AK8 H13 H15 V13 V15 AC13 AC15 AJ13 AJ15 O13 O15" name="範囲1_3"/>
    <protectedRange sqref="H16:N16" name="範囲2_1"/>
    <protectedRange sqref="O16:U16" name="範囲2_1_1"/>
    <protectedRange sqref="V16:AB16" name="範囲2_1_2"/>
    <protectedRange sqref="AC16:AI16" name="範囲2_1_3"/>
    <protectedRange sqref="AJ16:AP16" name="範囲2_1_4"/>
  </protectedRanges>
  <mergeCells count="219">
    <mergeCell ref="B9:H9"/>
    <mergeCell ref="I9:O9"/>
    <mergeCell ref="P9:V9"/>
    <mergeCell ref="W9:AC9"/>
    <mergeCell ref="AD9:AJ9"/>
    <mergeCell ref="AK9:AQ9"/>
    <mergeCell ref="H14:N14"/>
    <mergeCell ref="O14:U14"/>
    <mergeCell ref="Z41:AB42"/>
    <mergeCell ref="Z39:AB40"/>
    <mergeCell ref="H39:K40"/>
    <mergeCell ref="L39:N40"/>
    <mergeCell ref="O39:R40"/>
    <mergeCell ref="S39:U40"/>
    <mergeCell ref="AC37:AF37"/>
    <mergeCell ref="Z35:AB36"/>
    <mergeCell ref="Z33:AB34"/>
    <mergeCell ref="H33:K34"/>
    <mergeCell ref="L33:N34"/>
    <mergeCell ref="O33:R34"/>
    <mergeCell ref="S33:U34"/>
    <mergeCell ref="AC31:AF31"/>
    <mergeCell ref="Z29:AB30"/>
    <mergeCell ref="Z27:AB28"/>
    <mergeCell ref="B31:C36"/>
    <mergeCell ref="B37:C42"/>
    <mergeCell ref="V14:AB14"/>
    <mergeCell ref="AC14:AI14"/>
    <mergeCell ref="AJ14:AP14"/>
    <mergeCell ref="H17:K18"/>
    <mergeCell ref="L17:N18"/>
    <mergeCell ref="O17:R18"/>
    <mergeCell ref="S17:U18"/>
    <mergeCell ref="O27:R28"/>
    <mergeCell ref="S27:U28"/>
    <mergeCell ref="H24:K24"/>
    <mergeCell ref="Z21:AB22"/>
    <mergeCell ref="S21:U22"/>
    <mergeCell ref="Z17:AB18"/>
    <mergeCell ref="V17:Y18"/>
    <mergeCell ref="AC17:AF18"/>
    <mergeCell ref="B17:G17"/>
    <mergeCell ref="B18:G18"/>
    <mergeCell ref="AG17:AI18"/>
    <mergeCell ref="AJ17:AM18"/>
    <mergeCell ref="AN17:AP18"/>
    <mergeCell ref="H19:K19"/>
    <mergeCell ref="H20:K20"/>
    <mergeCell ref="O19:R19"/>
    <mergeCell ref="O20:R20"/>
    <mergeCell ref="B19:C24"/>
    <mergeCell ref="B25:C30"/>
    <mergeCell ref="AC24:AF24"/>
    <mergeCell ref="AJ19:AM19"/>
    <mergeCell ref="AJ20:AM20"/>
    <mergeCell ref="H21:K22"/>
    <mergeCell ref="H23:K23"/>
    <mergeCell ref="L19:N20"/>
    <mergeCell ref="L21:N22"/>
    <mergeCell ref="L23:N24"/>
    <mergeCell ref="S19:U20"/>
    <mergeCell ref="V19:Y19"/>
    <mergeCell ref="V20:Y20"/>
    <mergeCell ref="AC19:AF19"/>
    <mergeCell ref="AC20:AF20"/>
    <mergeCell ref="H25:K25"/>
    <mergeCell ref="L25:N26"/>
    <mergeCell ref="O25:R25"/>
    <mergeCell ref="S25:U26"/>
    <mergeCell ref="V25:Y25"/>
    <mergeCell ref="Z25:AB26"/>
    <mergeCell ref="AC25:AF25"/>
    <mergeCell ref="V23:Y23"/>
    <mergeCell ref="V24:Y24"/>
    <mergeCell ref="AC21:AF22"/>
    <mergeCell ref="S23:U24"/>
    <mergeCell ref="Z19:AB20"/>
    <mergeCell ref="Z23:AB24"/>
    <mergeCell ref="AG19:AI20"/>
    <mergeCell ref="AG21:AI22"/>
    <mergeCell ref="AG23:AI24"/>
    <mergeCell ref="AC23:AF23"/>
    <mergeCell ref="AG27:AI28"/>
    <mergeCell ref="AJ27:AM28"/>
    <mergeCell ref="AN27:AP28"/>
    <mergeCell ref="H29:K29"/>
    <mergeCell ref="L29:N30"/>
    <mergeCell ref="O29:R29"/>
    <mergeCell ref="S29:U30"/>
    <mergeCell ref="V29:Y29"/>
    <mergeCell ref="AC29:AF29"/>
    <mergeCell ref="AG29:AI30"/>
    <mergeCell ref="AJ29:AM29"/>
    <mergeCell ref="AN29:AP30"/>
    <mergeCell ref="H30:K30"/>
    <mergeCell ref="O30:R30"/>
    <mergeCell ref="V30:Y30"/>
    <mergeCell ref="AC30:AF30"/>
    <mergeCell ref="AJ30:AM30"/>
    <mergeCell ref="H27:K28"/>
    <mergeCell ref="L27:N28"/>
    <mergeCell ref="V27:Y28"/>
    <mergeCell ref="AC27:AF28"/>
    <mergeCell ref="AG31:AI32"/>
    <mergeCell ref="AJ31:AM31"/>
    <mergeCell ref="AN31:AP32"/>
    <mergeCell ref="H32:K32"/>
    <mergeCell ref="O32:R32"/>
    <mergeCell ref="V32:Y32"/>
    <mergeCell ref="AC32:AF32"/>
    <mergeCell ref="AJ32:AM32"/>
    <mergeCell ref="H31:K31"/>
    <mergeCell ref="L31:N32"/>
    <mergeCell ref="O31:R31"/>
    <mergeCell ref="S31:U32"/>
    <mergeCell ref="V31:Y31"/>
    <mergeCell ref="Z31:AB32"/>
    <mergeCell ref="V33:Y34"/>
    <mergeCell ref="AC33:AF34"/>
    <mergeCell ref="AG33:AI34"/>
    <mergeCell ref="AJ33:AM34"/>
    <mergeCell ref="AN33:AP34"/>
    <mergeCell ref="H35:K35"/>
    <mergeCell ref="L35:N36"/>
    <mergeCell ref="O35:R35"/>
    <mergeCell ref="S35:U36"/>
    <mergeCell ref="V35:Y35"/>
    <mergeCell ref="AC35:AF35"/>
    <mergeCell ref="AG35:AI36"/>
    <mergeCell ref="AJ35:AM35"/>
    <mergeCell ref="AN35:AP36"/>
    <mergeCell ref="H36:K36"/>
    <mergeCell ref="O36:R36"/>
    <mergeCell ref="V36:Y36"/>
    <mergeCell ref="AC36:AF36"/>
    <mergeCell ref="AJ36:AM36"/>
    <mergeCell ref="H38:K38"/>
    <mergeCell ref="O38:R38"/>
    <mergeCell ref="V38:Y38"/>
    <mergeCell ref="AC38:AF38"/>
    <mergeCell ref="AJ38:AM38"/>
    <mergeCell ref="H37:K37"/>
    <mergeCell ref="L37:N38"/>
    <mergeCell ref="O37:R37"/>
    <mergeCell ref="S37:U38"/>
    <mergeCell ref="V37:Y37"/>
    <mergeCell ref="Z37:AB38"/>
    <mergeCell ref="D29:G29"/>
    <mergeCell ref="D30:G30"/>
    <mergeCell ref="AC41:AF41"/>
    <mergeCell ref="AG41:AI42"/>
    <mergeCell ref="AJ41:AM41"/>
    <mergeCell ref="AN41:AP42"/>
    <mergeCell ref="H42:K42"/>
    <mergeCell ref="O42:R42"/>
    <mergeCell ref="V42:Y42"/>
    <mergeCell ref="AC42:AF42"/>
    <mergeCell ref="AJ42:AM42"/>
    <mergeCell ref="V39:Y40"/>
    <mergeCell ref="AC39:AF40"/>
    <mergeCell ref="AG39:AI40"/>
    <mergeCell ref="AJ39:AM40"/>
    <mergeCell ref="AN39:AP40"/>
    <mergeCell ref="H41:K41"/>
    <mergeCell ref="L41:N42"/>
    <mergeCell ref="O41:R41"/>
    <mergeCell ref="S41:U42"/>
    <mergeCell ref="V41:Y41"/>
    <mergeCell ref="AG37:AI38"/>
    <mergeCell ref="AJ37:AM37"/>
    <mergeCell ref="AN37:AP38"/>
    <mergeCell ref="A1:J1"/>
    <mergeCell ref="A2:AQ2"/>
    <mergeCell ref="A3:AQ3"/>
    <mergeCell ref="A4:AQ4"/>
    <mergeCell ref="B7:H7"/>
    <mergeCell ref="I7:AQ7"/>
    <mergeCell ref="AG25:AI26"/>
    <mergeCell ref="AJ25:AM25"/>
    <mergeCell ref="AN25:AP26"/>
    <mergeCell ref="H26:K26"/>
    <mergeCell ref="O26:R26"/>
    <mergeCell ref="V26:Y26"/>
    <mergeCell ref="AC26:AF26"/>
    <mergeCell ref="AJ26:AM26"/>
    <mergeCell ref="AJ21:AM22"/>
    <mergeCell ref="AJ23:AM23"/>
    <mergeCell ref="AJ24:AM24"/>
    <mergeCell ref="AN19:AP20"/>
    <mergeCell ref="AN21:AP22"/>
    <mergeCell ref="AN23:AP24"/>
    <mergeCell ref="O21:R22"/>
    <mergeCell ref="O23:R23"/>
    <mergeCell ref="O24:R24"/>
    <mergeCell ref="V21:Y22"/>
    <mergeCell ref="B13:G16"/>
    <mergeCell ref="H16:N16"/>
    <mergeCell ref="O16:U16"/>
    <mergeCell ref="V16:AB16"/>
    <mergeCell ref="AC16:AI16"/>
    <mergeCell ref="AJ16:AP16"/>
    <mergeCell ref="D40:G40"/>
    <mergeCell ref="D41:G41"/>
    <mergeCell ref="D42:G42"/>
    <mergeCell ref="D31:G32"/>
    <mergeCell ref="D33:G33"/>
    <mergeCell ref="D34:G34"/>
    <mergeCell ref="D35:G35"/>
    <mergeCell ref="D36:G36"/>
    <mergeCell ref="D37:G38"/>
    <mergeCell ref="D39:G39"/>
    <mergeCell ref="D19:G20"/>
    <mergeCell ref="D21:G21"/>
    <mergeCell ref="D22:G22"/>
    <mergeCell ref="D23:G23"/>
    <mergeCell ref="D24:G24"/>
    <mergeCell ref="D25:G26"/>
    <mergeCell ref="D27:G27"/>
    <mergeCell ref="D28:G28"/>
  </mergeCells>
  <phoneticPr fontId="3"/>
  <dataValidations count="3">
    <dataValidation type="list" allowBlank="1" showInputMessage="1" showErrorMessage="1" sqref="B9" xr:uid="{00000000-0002-0000-0800-000000000000}">
      <formula1>"新規,静岡県知事,国土交通大臣,　,"</formula1>
    </dataValidation>
    <dataValidation type="list" allowBlank="1" showInputMessage="1" showErrorMessage="1" sqref="B8 I8 P8 W8 AD8 AK8" xr:uid="{00000000-0002-0000-0800-000001000000}">
      <formula1>"S,H,R,　,"</formula1>
    </dataValidation>
    <dataValidation type="list" allowBlank="1" showInputMessage="1" showErrorMessage="1" sqref="H13 H15 AJ13 AC15 V13 O15 AC13 V15 O13 AJ15" xr:uid="{00000000-0002-0000-0800-000002000000}">
      <formula1>"H,R,　,"</formula1>
    </dataValidation>
  </dataValidations>
  <printOptions horizontalCentered="1"/>
  <pageMargins left="0.39370078740157483" right="0.39370078740157483" top="0.59055118110236227" bottom="0.59055118110236227" header="0.51181102362204722" footer="0.51181102362204722"/>
  <pageSetup paperSize="9" scale="90" orientation="portrait" blackAndWhite="1"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16</vt:i4>
      </vt:variant>
    </vt:vector>
  </HeadingPairs>
  <TitlesOfParts>
    <vt:vector size="39" baseType="lpstr">
      <vt:lpstr>必要書類等について</vt:lpstr>
      <vt:lpstr>第一面</vt:lpstr>
      <vt:lpstr>第二面</vt:lpstr>
      <vt:lpstr>第三面</vt:lpstr>
      <vt:lpstr>第三面 (従たる事務所用)</vt:lpstr>
      <vt:lpstr>第四面</vt:lpstr>
      <vt:lpstr>第四面（従たる事務所用）</vt:lpstr>
      <vt:lpstr>第五面</vt:lpstr>
      <vt:lpstr>添付書類（１）（第一面）</vt:lpstr>
      <vt:lpstr>添付書類（１）（第二面）</vt:lpstr>
      <vt:lpstr>添付書類（２）</vt:lpstr>
      <vt:lpstr>添付書類（４）</vt:lpstr>
      <vt:lpstr>添付書類（６）（第一面）・（第二面）</vt:lpstr>
      <vt:lpstr>添付書類（3）代表者等 </vt:lpstr>
      <vt:lpstr>添付書類（8）専任取引士等</vt:lpstr>
      <vt:lpstr>添付書類（９）</vt:lpstr>
      <vt:lpstr>添付書類（７）</vt:lpstr>
      <vt:lpstr>添付書類（５）</vt:lpstr>
      <vt:lpstr>添付書類（10）</vt:lpstr>
      <vt:lpstr>添付書類（10）従たる事務所用</vt:lpstr>
      <vt:lpstr>案内図・写真（主たる事務所） </vt:lpstr>
      <vt:lpstr>案内図・写真（従たる事務所） </vt:lpstr>
      <vt:lpstr>理由書（新規・法人）</vt:lpstr>
      <vt:lpstr>'第三面 (従たる事務所用)'!Print_Area</vt:lpstr>
      <vt:lpstr>'第四面（従たる事務所用）'!Print_Area</vt:lpstr>
      <vt:lpstr>'添付書類（１）（第一面）'!Print_Area</vt:lpstr>
      <vt:lpstr>'添付書類（１）（第二面）'!Print_Area</vt:lpstr>
      <vt:lpstr>'添付書類（10）'!Print_Area</vt:lpstr>
      <vt:lpstr>'添付書類（10）従たる事務所用'!Print_Area</vt:lpstr>
      <vt:lpstr>'添付書類（２）'!Print_Area</vt:lpstr>
      <vt:lpstr>'添付書類（3）代表者等 '!Print_Area</vt:lpstr>
      <vt:lpstr>'添付書類（４）'!Print_Area</vt:lpstr>
      <vt:lpstr>'添付書類（５）'!Print_Area</vt:lpstr>
      <vt:lpstr>'添付書類（６）（第一面）・（第二面）'!Print_Area</vt:lpstr>
      <vt:lpstr>'添付書類（７）'!Print_Area</vt:lpstr>
      <vt:lpstr>'添付書類（8）専任取引士等'!Print_Area</vt:lpstr>
      <vt:lpstr>'添付書類（９）'!Print_Area</vt:lpstr>
      <vt:lpstr>必要書類等について!Print_Area</vt:lpstr>
      <vt:lpstr>'理由書（新規・法人）'!Print_Area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admin@hmsa010688</cp:lastModifiedBy>
  <cp:lastPrinted>2026-04-03T02:32:08Z</cp:lastPrinted>
  <dcterms:created xsi:type="dcterms:W3CDTF">2020-12-25T05:44:27Z</dcterms:created>
  <dcterms:modified xsi:type="dcterms:W3CDTF">2026-04-03T02:41:58Z</dcterms:modified>
</cp:coreProperties>
</file>